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135" windowHeight="9915"/>
  </bookViews>
  <sheets>
    <sheet name="MARZO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E15"/>
  <c r="F15"/>
  <c r="G15"/>
  <c r="H15"/>
  <c r="I15"/>
  <c r="J15"/>
  <c r="K15"/>
  <c r="L15"/>
  <c r="M15"/>
  <c r="P15"/>
  <c r="Q15"/>
  <c r="R15"/>
  <c r="S15"/>
  <c r="W15"/>
  <c r="X15"/>
  <c r="N16"/>
  <c r="N15" s="1"/>
  <c r="T16"/>
  <c r="T15" s="1"/>
  <c r="N17"/>
  <c r="T17"/>
  <c r="N18"/>
  <c r="T18"/>
  <c r="N19"/>
  <c r="T19"/>
  <c r="N20"/>
  <c r="T20"/>
  <c r="N21"/>
  <c r="T21"/>
  <c r="N22"/>
  <c r="T22"/>
  <c r="N23"/>
  <c r="T23"/>
  <c r="N24"/>
  <c r="T24"/>
  <c r="B25"/>
  <c r="C25"/>
  <c r="D25"/>
  <c r="E25"/>
  <c r="F25"/>
  <c r="G25"/>
  <c r="H25"/>
  <c r="I25"/>
  <c r="J25"/>
  <c r="K25"/>
  <c r="L25"/>
  <c r="P25"/>
  <c r="Q25"/>
  <c r="R25"/>
  <c r="S25"/>
  <c r="W25"/>
  <c r="X25"/>
  <c r="N26"/>
  <c r="N25" s="1"/>
  <c r="T26"/>
  <c r="T25" s="1"/>
  <c r="N27"/>
  <c r="T27"/>
  <c r="N28"/>
  <c r="T28"/>
  <c r="N29"/>
  <c r="T29"/>
  <c r="N30"/>
  <c r="T30"/>
  <c r="N31"/>
  <c r="T31"/>
  <c r="B32"/>
  <c r="C32"/>
  <c r="D32"/>
  <c r="E32"/>
  <c r="F32"/>
  <c r="G32"/>
  <c r="H32"/>
  <c r="I32"/>
  <c r="J32"/>
  <c r="K32"/>
  <c r="L32"/>
  <c r="P32"/>
  <c r="Q32"/>
  <c r="R32"/>
  <c r="S32"/>
  <c r="W32"/>
  <c r="X32"/>
  <c r="N33"/>
  <c r="N32" s="1"/>
  <c r="T33"/>
  <c r="T32" s="1"/>
  <c r="N34"/>
  <c r="T34"/>
  <c r="N35"/>
  <c r="T35"/>
  <c r="N36"/>
  <c r="T36"/>
  <c r="N37"/>
  <c r="T37"/>
  <c r="N38"/>
  <c r="T38"/>
  <c r="B39"/>
  <c r="C39"/>
  <c r="D39"/>
  <c r="E39"/>
  <c r="F39"/>
  <c r="G39"/>
  <c r="H39"/>
  <c r="I39"/>
  <c r="J39"/>
  <c r="K39"/>
  <c r="L39"/>
  <c r="P39"/>
  <c r="Q39"/>
  <c r="R39"/>
  <c r="S39"/>
  <c r="W39"/>
  <c r="X39"/>
  <c r="N40"/>
  <c r="N39" s="1"/>
  <c r="T40"/>
  <c r="T39" s="1"/>
  <c r="N41"/>
  <c r="T41"/>
  <c r="N42"/>
  <c r="T42"/>
  <c r="N43"/>
  <c r="T43"/>
  <c r="N44"/>
  <c r="T44"/>
  <c r="B45"/>
  <c r="C45"/>
  <c r="D45"/>
  <c r="E45"/>
  <c r="F45"/>
  <c r="G45"/>
  <c r="H45"/>
  <c r="I45"/>
  <c r="K45"/>
  <c r="L45"/>
  <c r="P45"/>
  <c r="Q45"/>
  <c r="R45"/>
  <c r="S45"/>
  <c r="W45"/>
  <c r="X45"/>
  <c r="N46"/>
  <c r="N45" s="1"/>
  <c r="N51" s="1"/>
  <c r="T46"/>
  <c r="T45" s="1"/>
  <c r="T51" s="1"/>
  <c r="N47"/>
  <c r="T47"/>
  <c r="N48"/>
  <c r="T48"/>
  <c r="N49"/>
  <c r="T49"/>
  <c r="N50"/>
  <c r="T50"/>
  <c r="B51"/>
  <c r="C51"/>
  <c r="D51"/>
  <c r="E51"/>
  <c r="F51"/>
  <c r="G51"/>
  <c r="H51"/>
  <c r="I51"/>
  <c r="J51"/>
  <c r="K51"/>
  <c r="L51"/>
  <c r="P51"/>
  <c r="Q51"/>
  <c r="R51"/>
  <c r="S51"/>
  <c r="W51"/>
  <c r="X51"/>
  <c r="B53"/>
  <c r="C53"/>
  <c r="D53"/>
  <c r="E53"/>
  <c r="F53"/>
  <c r="G53"/>
  <c r="H53"/>
  <c r="I53"/>
  <c r="K53"/>
  <c r="L53"/>
  <c r="M53"/>
  <c r="P53"/>
  <c r="Q53"/>
  <c r="R53"/>
  <c r="S53"/>
  <c r="W53"/>
  <c r="X53"/>
  <c r="N54"/>
  <c r="N53" s="1"/>
  <c r="T54"/>
  <c r="T53" s="1"/>
  <c r="N55"/>
  <c r="T55"/>
  <c r="N56"/>
  <c r="T56"/>
  <c r="N57"/>
  <c r="T57"/>
  <c r="N58"/>
  <c r="T58"/>
  <c r="N59"/>
  <c r="T59"/>
  <c r="B60"/>
  <c r="C60"/>
  <c r="D60"/>
  <c r="E60"/>
  <c r="F60"/>
  <c r="G60"/>
  <c r="H60"/>
  <c r="I60"/>
  <c r="J60"/>
  <c r="K60"/>
  <c r="L60"/>
  <c r="M60"/>
  <c r="P60"/>
  <c r="Q60"/>
  <c r="R60"/>
  <c r="S60"/>
  <c r="W60"/>
  <c r="X60"/>
  <c r="N61"/>
  <c r="N60" s="1"/>
  <c r="T61"/>
  <c r="T60" s="1"/>
  <c r="N62"/>
  <c r="T62"/>
  <c r="N63"/>
  <c r="T63"/>
  <c r="N64"/>
  <c r="T64"/>
  <c r="N65"/>
  <c r="T65"/>
  <c r="N66"/>
  <c r="T66"/>
  <c r="B67"/>
  <c r="C67"/>
  <c r="D67"/>
  <c r="E67"/>
  <c r="F67"/>
  <c r="G67"/>
  <c r="H67"/>
  <c r="I67"/>
  <c r="K67"/>
  <c r="L67"/>
  <c r="M67"/>
  <c r="P67"/>
  <c r="Q67"/>
  <c r="R67"/>
  <c r="S67"/>
  <c r="N68"/>
  <c r="N67" s="1"/>
  <c r="T68"/>
  <c r="T67" s="1"/>
  <c r="W68"/>
  <c r="X68"/>
  <c r="N69"/>
  <c r="T69"/>
  <c r="N70"/>
  <c r="T70"/>
  <c r="N71"/>
  <c r="T71"/>
  <c r="N72"/>
  <c r="T72"/>
  <c r="C73"/>
  <c r="P73"/>
  <c r="Q73"/>
  <c r="R73"/>
  <c r="S73"/>
  <c r="N74"/>
  <c r="T74"/>
  <c r="T73" s="1"/>
  <c r="W74"/>
  <c r="X74"/>
  <c r="N75"/>
  <c r="T75"/>
  <c r="N76"/>
  <c r="T76"/>
  <c r="N77"/>
  <c r="T77"/>
  <c r="N78"/>
  <c r="T78"/>
  <c r="B79"/>
  <c r="C79"/>
  <c r="D79"/>
  <c r="E79"/>
  <c r="F79"/>
  <c r="G79"/>
  <c r="H79"/>
  <c r="I79"/>
  <c r="K79"/>
  <c r="L79"/>
  <c r="M79"/>
  <c r="P79"/>
  <c r="Q79"/>
  <c r="R79"/>
  <c r="S79"/>
  <c r="N80"/>
  <c r="N79" s="1"/>
  <c r="T80"/>
  <c r="T79" s="1"/>
  <c r="W80"/>
  <c r="X80"/>
  <c r="N81"/>
  <c r="T81"/>
  <c r="N82"/>
  <c r="T82"/>
  <c r="N83"/>
  <c r="T83"/>
  <c r="N84"/>
  <c r="T84"/>
  <c r="N85"/>
  <c r="T85"/>
  <c r="B86"/>
  <c r="C86"/>
  <c r="D86"/>
  <c r="E86"/>
  <c r="F86"/>
  <c r="G86"/>
  <c r="H86"/>
  <c r="I86"/>
  <c r="K86"/>
  <c r="L86"/>
  <c r="M86"/>
  <c r="P86"/>
  <c r="Q86"/>
  <c r="R86"/>
  <c r="S86"/>
  <c r="W86"/>
  <c r="X86"/>
  <c r="N87"/>
  <c r="N86" s="1"/>
  <c r="T87"/>
  <c r="T86" s="1"/>
  <c r="N88"/>
  <c r="T88"/>
  <c r="N89"/>
  <c r="T89"/>
  <c r="N90"/>
  <c r="T90"/>
  <c r="N91"/>
  <c r="T91"/>
  <c r="B92"/>
  <c r="C92"/>
  <c r="D92"/>
  <c r="E92"/>
  <c r="F92"/>
  <c r="G92"/>
  <c r="H92"/>
  <c r="I92"/>
  <c r="K92"/>
  <c r="L92"/>
  <c r="M92"/>
  <c r="P92"/>
  <c r="Q92"/>
  <c r="R92"/>
  <c r="S92"/>
  <c r="W92"/>
  <c r="X92"/>
  <c r="N93"/>
  <c r="N92" s="1"/>
  <c r="T93"/>
  <c r="T92" s="1"/>
  <c r="N94"/>
  <c r="T94"/>
  <c r="N95"/>
  <c r="T95"/>
  <c r="N96"/>
  <c r="T96"/>
  <c r="N97"/>
  <c r="T97"/>
  <c r="B98"/>
  <c r="C98"/>
  <c r="D98"/>
  <c r="E98"/>
  <c r="F98"/>
  <c r="G98"/>
  <c r="H98"/>
  <c r="I98"/>
  <c r="K98"/>
  <c r="L98"/>
  <c r="M98"/>
  <c r="P98"/>
  <c r="Q98"/>
  <c r="R98"/>
  <c r="S98"/>
  <c r="W98"/>
  <c r="X98"/>
  <c r="N99"/>
  <c r="N98" s="1"/>
  <c r="T99"/>
  <c r="T98" s="1"/>
  <c r="N100"/>
  <c r="T100"/>
  <c r="N101"/>
  <c r="T101"/>
  <c r="N102"/>
  <c r="T102"/>
  <c r="N103"/>
  <c r="T103"/>
  <c r="B104"/>
  <c r="C104"/>
  <c r="D104"/>
  <c r="E104"/>
  <c r="F104"/>
  <c r="G104"/>
  <c r="H104"/>
  <c r="I104"/>
  <c r="J104"/>
  <c r="K104"/>
  <c r="L104"/>
  <c r="M104"/>
  <c r="P104"/>
  <c r="Q104"/>
  <c r="R104"/>
  <c r="S104"/>
  <c r="N105"/>
  <c r="N104" s="1"/>
  <c r="T105"/>
  <c r="T104" s="1"/>
  <c r="W105"/>
  <c r="X105"/>
  <c r="N106"/>
  <c r="T106"/>
  <c r="N107"/>
  <c r="T107"/>
  <c r="N108"/>
  <c r="T108"/>
  <c r="N109"/>
  <c r="T109"/>
  <c r="B110"/>
  <c r="C110"/>
  <c r="D110"/>
  <c r="E110"/>
  <c r="F110"/>
  <c r="G110"/>
  <c r="H110"/>
  <c r="I110"/>
  <c r="K110"/>
  <c r="L110"/>
  <c r="M110"/>
  <c r="P110"/>
  <c r="Q110"/>
  <c r="R110"/>
  <c r="S110"/>
  <c r="N111"/>
  <c r="N110" s="1"/>
  <c r="T111"/>
  <c r="T110" s="1"/>
  <c r="N112"/>
  <c r="T112"/>
  <c r="N113"/>
  <c r="T113"/>
  <c r="N114"/>
  <c r="T114"/>
  <c r="W114"/>
  <c r="X114"/>
  <c r="N115"/>
  <c r="T115"/>
  <c r="W115"/>
  <c r="X115"/>
  <c r="B116"/>
  <c r="C116"/>
  <c r="D116"/>
  <c r="E116"/>
  <c r="F116"/>
  <c r="G116"/>
  <c r="H116"/>
  <c r="I116"/>
  <c r="K116"/>
  <c r="L116"/>
  <c r="M116"/>
  <c r="P116"/>
  <c r="Q116"/>
  <c r="R116"/>
  <c r="S116"/>
  <c r="N117"/>
  <c r="N116" s="1"/>
  <c r="N125" s="1"/>
  <c r="T117"/>
  <c r="T116" s="1"/>
  <c r="T125" s="1"/>
  <c r="N118"/>
  <c r="T118"/>
  <c r="N119"/>
  <c r="T119"/>
  <c r="N120"/>
  <c r="N121"/>
  <c r="N122"/>
  <c r="W122"/>
  <c r="X122"/>
  <c r="N123"/>
  <c r="N124"/>
  <c r="B125"/>
  <c r="C125"/>
  <c r="D125"/>
  <c r="E125"/>
  <c r="F125"/>
  <c r="G125"/>
  <c r="H125"/>
  <c r="I125"/>
  <c r="J125"/>
  <c r="K125"/>
  <c r="L125"/>
  <c r="M125"/>
  <c r="P125"/>
  <c r="Q125"/>
  <c r="R125"/>
  <c r="S125"/>
  <c r="B126"/>
  <c r="C126"/>
  <c r="D126"/>
  <c r="E126"/>
  <c r="F126"/>
  <c r="G126"/>
  <c r="H126"/>
  <c r="I126"/>
  <c r="J126"/>
  <c r="K126"/>
  <c r="L126"/>
  <c r="M126"/>
  <c r="P126"/>
  <c r="Q126"/>
  <c r="R126"/>
  <c r="S126"/>
  <c r="N127"/>
  <c r="T127"/>
  <c r="N128"/>
  <c r="T128"/>
  <c r="N129"/>
  <c r="N130"/>
  <c r="T130"/>
  <c r="N131"/>
  <c r="T131"/>
  <c r="N132"/>
  <c r="T132"/>
  <c r="N133"/>
  <c r="T133"/>
  <c r="N134"/>
  <c r="T134"/>
  <c r="N135"/>
  <c r="T135"/>
  <c r="N136"/>
  <c r="T136"/>
  <c r="N137"/>
  <c r="T137"/>
  <c r="N138"/>
  <c r="T138"/>
  <c r="N139"/>
  <c r="T139"/>
  <c r="N140"/>
  <c r="T140"/>
  <c r="N141"/>
  <c r="T141"/>
  <c r="B142"/>
  <c r="C142"/>
  <c r="D142"/>
  <c r="E142"/>
  <c r="F142"/>
  <c r="F143" s="1"/>
  <c r="G142"/>
  <c r="H142"/>
  <c r="H143" s="1"/>
  <c r="I142"/>
  <c r="J142"/>
  <c r="J143" s="1"/>
  <c r="K142"/>
  <c r="L142"/>
  <c r="L143" s="1"/>
  <c r="M142"/>
  <c r="N142"/>
  <c r="P142"/>
  <c r="Q142"/>
  <c r="Q143" s="1"/>
  <c r="R142"/>
  <c r="S142"/>
  <c r="S143" s="1"/>
  <c r="T142"/>
  <c r="B143"/>
  <c r="C143"/>
  <c r="E143"/>
  <c r="G143"/>
  <c r="I143"/>
  <c r="K143"/>
  <c r="M143"/>
  <c r="P143"/>
  <c r="R143"/>
  <c r="N146"/>
  <c r="T126" l="1"/>
  <c r="T143" s="1"/>
  <c r="N126"/>
  <c r="N143" s="1"/>
</calcChain>
</file>

<file path=xl/sharedStrings.xml><?xml version="1.0" encoding="utf-8"?>
<sst xmlns="http://schemas.openxmlformats.org/spreadsheetml/2006/main" count="255" uniqueCount="148">
  <si>
    <t>TOTAL</t>
  </si>
  <si>
    <t>ONP</t>
  </si>
  <si>
    <t>ESSALUD</t>
  </si>
  <si>
    <t>SEGURO COMPLEMENTARIA DE TRABAJO DE RIESGO
23.26.31</t>
  </si>
  <si>
    <t xml:space="preserve">TOTAL GENERAL    </t>
  </si>
  <si>
    <t xml:space="preserve">SUB  TOTAL(3)      </t>
  </si>
  <si>
    <t>BONO POR CRECIMIENTO ECONOMICO
21.19.36</t>
  </si>
  <si>
    <t>BONO DE PRODUCTIVIDAD CONVENIOS DE ADM. POR RESULTADOS
21.19.35</t>
  </si>
  <si>
    <t>INTERNOS DE MEDICINA Y ODONTOLOGIA
21.13.14</t>
  </si>
  <si>
    <t>GASTOS POR OTRAS RETRIBUCIONES Y COMPLEMENTOS REINTEGROS
21.19.399</t>
  </si>
  <si>
    <t>ASIGNACION POR ENSEÑANZA
21.19.34</t>
  </si>
  <si>
    <t>COMPENSACION VACACIONAL
(VACACIONES TRUNCAS) 21.19.33</t>
  </si>
  <si>
    <t>BONIFICACION ADICIONAL POR VACACIONES
21.19.32</t>
  </si>
  <si>
    <t>ASIGNACION POR CUMPLIR 25 ó 30 años
21.19.31</t>
  </si>
  <si>
    <t>COMPENSACION POR TIEMPO DE SERVICIOS 21.19.21</t>
  </si>
  <si>
    <t>BONIFICACION POR ESCOLARIDAD
21.19.13</t>
  </si>
  <si>
    <t>AGUINALDO FIESTA PATRIAS Y NAVIDAD 21.19.12</t>
  </si>
  <si>
    <t xml:space="preserve">DESTACADOS    </t>
  </si>
  <si>
    <t>DESTACADOS (RESIDENTES)</t>
  </si>
  <si>
    <t>CUOTA PATRONAL 9% (CAS)
21.31.15</t>
  </si>
  <si>
    <t>CUOTA PATRONAL 9% (PUP)
21.31.15</t>
  </si>
  <si>
    <t>SUB TOTAL  PUP NORMAL (1+2)</t>
  </si>
  <si>
    <t>2.5.51.21 (5.2.11.70)</t>
  </si>
  <si>
    <t>SUB   TOTAL ASISTENCIAL    (2)</t>
  </si>
  <si>
    <t>G.G.G. 5</t>
  </si>
  <si>
    <t>I</t>
  </si>
  <si>
    <t>II</t>
  </si>
  <si>
    <t>TOTAL GENERAL</t>
  </si>
  <si>
    <t>III</t>
  </si>
  <si>
    <t>MUNICIPALIDAD</t>
  </si>
  <si>
    <t>IV</t>
  </si>
  <si>
    <t>2.2.23.43</t>
  </si>
  <si>
    <t>V</t>
  </si>
  <si>
    <t>2.2.23.42</t>
  </si>
  <si>
    <t>VI</t>
  </si>
  <si>
    <t>2.2.22.13</t>
  </si>
  <si>
    <t>VII</t>
  </si>
  <si>
    <t>2.2.11.21</t>
  </si>
  <si>
    <t>VIII</t>
  </si>
  <si>
    <t>NO RENOVABLES</t>
  </si>
  <si>
    <t>OTROS  PROF. DE LA SALUD( NIVELES PUP 26,53,42,)</t>
  </si>
  <si>
    <t>PSICOLOGOS</t>
  </si>
  <si>
    <t>OTROS  PROF. DE LA SALUD( NIVELES PUP 28,37,46,55)</t>
  </si>
  <si>
    <t>TECNOLOGOS  MEDICOS</t>
  </si>
  <si>
    <t>CIRUJANO DENTISTA</t>
  </si>
  <si>
    <t>OBSTETRICES</t>
  </si>
  <si>
    <t>ENFERMERAS</t>
  </si>
  <si>
    <t>N-1 RESIDENTES</t>
  </si>
  <si>
    <t>N-1</t>
  </si>
  <si>
    <t>N-2</t>
  </si>
  <si>
    <t>N-3</t>
  </si>
  <si>
    <t>N-4</t>
  </si>
  <si>
    <t>N-5</t>
  </si>
  <si>
    <t>MEDICOS</t>
  </si>
  <si>
    <t xml:space="preserve">     ESCALAFONADOS</t>
  </si>
  <si>
    <t xml:space="preserve"> SAE</t>
  </si>
  <si>
    <t xml:space="preserve"> SAD</t>
  </si>
  <si>
    <t xml:space="preserve"> SAC</t>
  </si>
  <si>
    <t xml:space="preserve"> SAB.</t>
  </si>
  <si>
    <t xml:space="preserve"> SAA</t>
  </si>
  <si>
    <t>PROFESIONALES DE LA  SALUD</t>
  </si>
  <si>
    <t xml:space="preserve">   AUXILIAR  </t>
  </si>
  <si>
    <t>TECNICO STF</t>
  </si>
  <si>
    <t xml:space="preserve"> STF</t>
  </si>
  <si>
    <t>TECNICO STE</t>
  </si>
  <si>
    <t xml:space="preserve"> STE</t>
  </si>
  <si>
    <t>TECNICO STD</t>
  </si>
  <si>
    <t>STD</t>
  </si>
  <si>
    <t>TECNICO STC</t>
  </si>
  <si>
    <t xml:space="preserve"> STC</t>
  </si>
  <si>
    <t>TECNICO STB</t>
  </si>
  <si>
    <t xml:space="preserve"> STB</t>
  </si>
  <si>
    <t>TECNICO STA</t>
  </si>
  <si>
    <t xml:space="preserve"> STA</t>
  </si>
  <si>
    <t xml:space="preserve">   TECNICOS  ASISTENCIALES</t>
  </si>
  <si>
    <t xml:space="preserve">   TECNICOS  </t>
  </si>
  <si>
    <t>PROFESIONAL SPF</t>
  </si>
  <si>
    <t xml:space="preserve"> SPF</t>
  </si>
  <si>
    <t>PROFESIONAL SPE</t>
  </si>
  <si>
    <t xml:space="preserve"> SPE</t>
  </si>
  <si>
    <t>PROFESIONAL SPD</t>
  </si>
  <si>
    <t xml:space="preserve"> SPD</t>
  </si>
  <si>
    <t>PROFESIONAL SPC</t>
  </si>
  <si>
    <t xml:space="preserve"> SPC</t>
  </si>
  <si>
    <t>PROFESIONAL SPB</t>
  </si>
  <si>
    <t xml:space="preserve"> SPB</t>
  </si>
  <si>
    <t>PROFESIONAL SPA</t>
  </si>
  <si>
    <t xml:space="preserve"> SPA</t>
  </si>
  <si>
    <t xml:space="preserve">   PROFESIONALES  ADMINISTRATIVOS</t>
  </si>
  <si>
    <t>PROFESIONALES</t>
  </si>
  <si>
    <t>CARRERA ASISTENCIAL</t>
  </si>
  <si>
    <t>PERSONAL CON LABOR ASISTENCIAL</t>
  </si>
  <si>
    <t xml:space="preserve">   PERSONAL  CON LABORES ASISTENCIALES</t>
  </si>
  <si>
    <t>SUB -TOTAL ADM (01)</t>
  </si>
  <si>
    <t xml:space="preserve">     ESCALAFONADOS ADM.</t>
  </si>
  <si>
    <t>AUXILIAR SAE</t>
  </si>
  <si>
    <t>SAE</t>
  </si>
  <si>
    <t>AUXILIAR SAD</t>
  </si>
  <si>
    <t>AUXILIAR SAC</t>
  </si>
  <si>
    <t>AUXILIAR SAB.</t>
  </si>
  <si>
    <t xml:space="preserve"> SAB</t>
  </si>
  <si>
    <t>AUXILIAR SAA</t>
  </si>
  <si>
    <t xml:space="preserve">   AUXILIARES  ADMINISTRATIVOS</t>
  </si>
  <si>
    <t xml:space="preserve">   AUXILIARES </t>
  </si>
  <si>
    <t xml:space="preserve">   TECNICOS  ADMINISTRATIVOS</t>
  </si>
  <si>
    <t>SPB</t>
  </si>
  <si>
    <t>F-1</t>
  </si>
  <si>
    <t>F-2</t>
  </si>
  <si>
    <t>F-3</t>
  </si>
  <si>
    <t>F-4</t>
  </si>
  <si>
    <t>F-5</t>
  </si>
  <si>
    <t>F-6</t>
  </si>
  <si>
    <t>F-7</t>
  </si>
  <si>
    <t xml:space="preserve">F-8 </t>
  </si>
  <si>
    <t>VS</t>
  </si>
  <si>
    <t xml:space="preserve">  FUNC.Y DIRECTIVOS</t>
  </si>
  <si>
    <t>01, CARRERA  ADMINISTRATIVA</t>
  </si>
  <si>
    <t>01. CARRERA  ADMINISTRATIVA</t>
  </si>
  <si>
    <t>OCASIONAL (4)</t>
  </si>
  <si>
    <t>OCASIONAL (2)</t>
  </si>
  <si>
    <t>AETA</t>
  </si>
  <si>
    <t>CAFAE</t>
  </si>
  <si>
    <t>PENSION                       (1)</t>
  </si>
  <si>
    <t>PEA</t>
  </si>
  <si>
    <t>CATEGORIA Y NIVEL</t>
  </si>
  <si>
    <t xml:space="preserve">TOTAL MENSUAL  (1 AL 4) </t>
  </si>
  <si>
    <t xml:space="preserve">AETA  (3)               </t>
  </si>
  <si>
    <t xml:space="preserve">CAFAE   (1)                  </t>
  </si>
  <si>
    <t>TOTAL  GENERAL</t>
  </si>
  <si>
    <t>INCENTIVO LABORAL OCASIONA  AETA      (7)</t>
  </si>
  <si>
    <t>AETA                 (6)</t>
  </si>
  <si>
    <t>INCENTIVO LABORAL OCASIONA CAFAE       (5)</t>
  </si>
  <si>
    <t>CAFAE                     (4)</t>
  </si>
  <si>
    <t>GUARDIA HOSPITALARIA                        (3)</t>
  </si>
  <si>
    <t>REMUNERACION CONTRATADO}                        (2)</t>
  </si>
  <si>
    <t xml:space="preserve">PEA                                          </t>
  </si>
  <si>
    <t>REMUNERACION NOMBRADO                        (1)</t>
  </si>
  <si>
    <t>G.G.G. 2</t>
  </si>
  <si>
    <t>EJECUCION   ANUAL</t>
  </si>
  <si>
    <t>RECURSOS DIRECTAMENTE RECAUDADOS</t>
  </si>
  <si>
    <t>RECURSOS ORDINARIOS</t>
  </si>
  <si>
    <t>UND. EJEC.  :   016 HOSPITAL NACIONAL HIPOLITO UNANUE</t>
  </si>
  <si>
    <t>NEMONICO SIAF : 0132</t>
  </si>
  <si>
    <t>PLIEGO  : 11 - MINISTERIO DE SALUD</t>
  </si>
  <si>
    <t>SECTOR : 11 - SALUD</t>
  </si>
  <si>
    <t>LEY Nº 27444</t>
  </si>
  <si>
    <t>CONTRATOS DE ADMINISTRACION DE SERVICIOS DEL MES DE MARZO 2014</t>
  </si>
  <si>
    <t>DECLARACION JURADA   EJECUCION DE GASTO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</si>
</sst>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 * #,##0.00_ ;_ * \-#,##0.00_ ;_ * &quot;-&quot;??_ ;_ @_ "/>
    <numFmt numFmtId="165" formatCode="0#"/>
    <numFmt numFmtId="166" formatCode="mmmm\,\ yyyy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9"/>
      <color indexed="10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b/>
      <sz val="8"/>
      <name val="Arial"/>
      <family val="2"/>
    </font>
    <font>
      <b/>
      <sz val="6"/>
      <color indexed="10"/>
      <name val="Arial"/>
      <family val="2"/>
    </font>
    <font>
      <b/>
      <sz val="8"/>
      <color indexed="8"/>
      <name val="Calibri"/>
      <family val="2"/>
    </font>
    <font>
      <sz val="8"/>
      <color indexed="10"/>
      <name val="Calibri"/>
      <family val="2"/>
    </font>
    <font>
      <sz val="8"/>
      <color indexed="8"/>
      <name val="Calibri"/>
      <family val="2"/>
    </font>
    <font>
      <b/>
      <sz val="12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90">
    <xf numFmtId="0" fontId="0" fillId="0" borderId="0" xfId="0"/>
    <xf numFmtId="0" fontId="0" fillId="0" borderId="0" xfId="0" applyFill="1"/>
    <xf numFmtId="0" fontId="1" fillId="0" borderId="0" xfId="1" applyFill="1"/>
    <xf numFmtId="4" fontId="2" fillId="2" borderId="1" xfId="2" applyNumberFormat="1" applyFont="1" applyFill="1" applyBorder="1"/>
    <xf numFmtId="4" fontId="1" fillId="2" borderId="2" xfId="2" applyNumberFormat="1" applyFont="1" applyFill="1" applyBorder="1"/>
    <xf numFmtId="4" fontId="1" fillId="2" borderId="3" xfId="2" applyNumberFormat="1" applyFont="1" applyFill="1" applyBorder="1"/>
    <xf numFmtId="4" fontId="1" fillId="2" borderId="4" xfId="2" applyNumberFormat="1" applyFont="1" applyFill="1" applyBorder="1"/>
    <xf numFmtId="4" fontId="3" fillId="2" borderId="2" xfId="2" applyNumberFormat="1" applyFont="1" applyFill="1" applyBorder="1"/>
    <xf numFmtId="4" fontId="4" fillId="2" borderId="2" xfId="2" applyNumberFormat="1" applyFont="1" applyFill="1" applyBorder="1"/>
    <xf numFmtId="3" fontId="1" fillId="2" borderId="5" xfId="2" applyNumberFormat="1" applyFont="1" applyFill="1" applyBorder="1"/>
    <xf numFmtId="4" fontId="2" fillId="2" borderId="2" xfId="2" applyNumberFormat="1" applyFont="1" applyFill="1" applyBorder="1"/>
    <xf numFmtId="3" fontId="5" fillId="2" borderId="4" xfId="2" applyNumberFormat="1" applyFont="1" applyFill="1" applyBorder="1"/>
    <xf numFmtId="164" fontId="1" fillId="2" borderId="6" xfId="3" applyNumberFormat="1" applyFont="1" applyFill="1" applyBorder="1"/>
    <xf numFmtId="3" fontId="1" fillId="2" borderId="4" xfId="2" applyNumberFormat="1" applyFont="1" applyFill="1" applyBorder="1"/>
    <xf numFmtId="0" fontId="6" fillId="2" borderId="7" xfId="4" applyFont="1" applyFill="1" applyBorder="1" applyAlignment="1">
      <alignment horizontal="center" wrapText="1"/>
    </xf>
    <xf numFmtId="0" fontId="4" fillId="2" borderId="1" xfId="4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4" fillId="2" borderId="8" xfId="4" applyFont="1" applyFill="1" applyBorder="1" applyAlignment="1">
      <alignment horizontal="center" vertical="center"/>
    </xf>
    <xf numFmtId="0" fontId="4" fillId="2" borderId="9" xfId="4" applyFont="1" applyFill="1" applyBorder="1" applyAlignment="1">
      <alignment horizontal="center" vertical="center"/>
    </xf>
    <xf numFmtId="0" fontId="6" fillId="2" borderId="10" xfId="4" applyFont="1" applyFill="1" applyBorder="1" applyAlignment="1">
      <alignment horizontal="center" wrapText="1"/>
    </xf>
    <xf numFmtId="0" fontId="1" fillId="0" borderId="0" xfId="4"/>
    <xf numFmtId="0" fontId="3" fillId="0" borderId="0" xfId="4" applyFont="1"/>
    <xf numFmtId="0" fontId="1" fillId="0" borderId="0" xfId="1"/>
    <xf numFmtId="4" fontId="8" fillId="3" borderId="2" xfId="2" applyNumberFormat="1" applyFont="1" applyFill="1" applyBorder="1"/>
    <xf numFmtId="4" fontId="8" fillId="3" borderId="3" xfId="2" applyNumberFormat="1" applyFont="1" applyFill="1" applyBorder="1"/>
    <xf numFmtId="4" fontId="8" fillId="3" borderId="4" xfId="2" applyNumberFormat="1" applyFont="1" applyFill="1" applyBorder="1"/>
    <xf numFmtId="4" fontId="2" fillId="3" borderId="2" xfId="2" applyNumberFormat="1" applyFont="1" applyFill="1" applyBorder="1"/>
    <xf numFmtId="4" fontId="2" fillId="3" borderId="3" xfId="2" applyNumberFormat="1" applyFont="1" applyFill="1" applyBorder="1"/>
    <xf numFmtId="1" fontId="2" fillId="3" borderId="4" xfId="2" applyNumberFormat="1" applyFont="1" applyFill="1" applyBorder="1" applyAlignment="1">
      <alignment horizontal="center"/>
    </xf>
    <xf numFmtId="4" fontId="7" fillId="3" borderId="3" xfId="2" applyNumberFormat="1" applyFont="1" applyFill="1" applyBorder="1"/>
    <xf numFmtId="3" fontId="2" fillId="3" borderId="4" xfId="2" applyNumberFormat="1" applyFont="1" applyFill="1" applyBorder="1" applyAlignment="1">
      <alignment horizontal="center"/>
    </xf>
    <xf numFmtId="1" fontId="8" fillId="3" borderId="4" xfId="2" applyNumberFormat="1" applyFont="1" applyFill="1" applyBorder="1" applyAlignment="1"/>
    <xf numFmtId="0" fontId="8" fillId="3" borderId="9" xfId="4" applyFont="1" applyFill="1" applyBorder="1" applyAlignment="1">
      <alignment horizontal="center" vertical="center" wrapText="1"/>
    </xf>
    <xf numFmtId="4" fontId="2" fillId="4" borderId="2" xfId="2" applyNumberFormat="1" applyFont="1" applyFill="1" applyBorder="1"/>
    <xf numFmtId="4" fontId="2" fillId="4" borderId="3" xfId="2" applyNumberFormat="1" applyFont="1" applyFill="1" applyBorder="1"/>
    <xf numFmtId="3" fontId="2" fillId="4" borderId="4" xfId="2" applyNumberFormat="1" applyFont="1" applyFill="1" applyBorder="1" applyAlignment="1">
      <alignment horizontal="center"/>
    </xf>
    <xf numFmtId="4" fontId="7" fillId="4" borderId="2" xfId="2" applyNumberFormat="1" applyFont="1" applyFill="1" applyBorder="1"/>
    <xf numFmtId="3" fontId="2" fillId="4" borderId="4" xfId="2" applyNumberFormat="1" applyFont="1" applyFill="1" applyBorder="1" applyAlignment="1"/>
    <xf numFmtId="1" fontId="2" fillId="4" borderId="4" xfId="2" applyNumberFormat="1" applyFont="1" applyFill="1" applyBorder="1" applyAlignment="1"/>
    <xf numFmtId="0" fontId="9" fillId="4" borderId="9" xfId="4" applyFont="1" applyFill="1" applyBorder="1" applyAlignment="1">
      <alignment horizontal="center" vertical="center" wrapText="1"/>
    </xf>
    <xf numFmtId="4" fontId="10" fillId="5" borderId="11" xfId="2" applyNumberFormat="1" applyFont="1" applyFill="1" applyBorder="1"/>
    <xf numFmtId="4" fontId="10" fillId="0" borderId="12" xfId="2" applyNumberFormat="1" applyFont="1" applyFill="1" applyBorder="1"/>
    <xf numFmtId="4" fontId="10" fillId="0" borderId="13" xfId="2" applyNumberFormat="1" applyFont="1" applyFill="1" applyBorder="1"/>
    <xf numFmtId="4" fontId="10" fillId="5" borderId="14" xfId="2" applyNumberFormat="1" applyFont="1" applyFill="1" applyBorder="1"/>
    <xf numFmtId="4" fontId="1" fillId="6" borderId="12" xfId="2" applyNumberFormat="1" applyFont="1" applyFill="1" applyBorder="1"/>
    <xf numFmtId="4" fontId="1" fillId="6" borderId="15" xfId="2" applyNumberFormat="1" applyFont="1" applyFill="1" applyBorder="1"/>
    <xf numFmtId="3" fontId="1" fillId="6" borderId="13" xfId="2" applyNumberFormat="1" applyFont="1" applyFill="1" applyBorder="1"/>
    <xf numFmtId="4" fontId="3" fillId="6" borderId="12" xfId="2" applyNumberFormat="1" applyFont="1" applyFill="1" applyBorder="1"/>
    <xf numFmtId="4" fontId="1" fillId="0" borderId="15" xfId="2" applyNumberFormat="1" applyFont="1" applyFill="1" applyBorder="1"/>
    <xf numFmtId="4" fontId="1" fillId="0" borderId="13" xfId="2" applyNumberFormat="1" applyFont="1" applyFill="1" applyBorder="1"/>
    <xf numFmtId="4" fontId="4" fillId="0" borderId="16" xfId="2" applyNumberFormat="1" applyFont="1" applyFill="1" applyBorder="1"/>
    <xf numFmtId="3" fontId="1" fillId="0" borderId="17" xfId="2" applyNumberFormat="1" applyFont="1" applyFill="1" applyBorder="1"/>
    <xf numFmtId="0" fontId="9" fillId="0" borderId="18" xfId="4" applyFont="1" applyFill="1" applyBorder="1" applyAlignment="1">
      <alignment horizontal="center" vertical="center" wrapText="1"/>
    </xf>
    <xf numFmtId="4" fontId="10" fillId="5" borderId="19" xfId="2" applyNumberFormat="1" applyFont="1" applyFill="1" applyBorder="1"/>
    <xf numFmtId="4" fontId="10" fillId="0" borderId="20" xfId="2" applyNumberFormat="1" applyFont="1" applyFill="1" applyBorder="1"/>
    <xf numFmtId="4" fontId="10" fillId="0" borderId="21" xfId="2" applyNumberFormat="1" applyFont="1" applyFill="1" applyBorder="1"/>
    <xf numFmtId="4" fontId="1" fillId="6" borderId="20" xfId="2" applyNumberFormat="1" applyFont="1" applyFill="1" applyBorder="1"/>
    <xf numFmtId="4" fontId="1" fillId="6" borderId="22" xfId="2" applyNumberFormat="1" applyFont="1" applyFill="1" applyBorder="1"/>
    <xf numFmtId="3" fontId="1" fillId="6" borderId="21" xfId="2" applyNumberFormat="1" applyFont="1" applyFill="1" applyBorder="1"/>
    <xf numFmtId="4" fontId="3" fillId="6" borderId="20" xfId="2" applyNumberFormat="1" applyFont="1" applyFill="1" applyBorder="1"/>
    <xf numFmtId="4" fontId="1" fillId="0" borderId="22" xfId="2" applyNumberFormat="1" applyFont="1" applyFill="1" applyBorder="1"/>
    <xf numFmtId="4" fontId="1" fillId="0" borderId="21" xfId="2" applyNumberFormat="1" applyFont="1" applyFill="1" applyBorder="1"/>
    <xf numFmtId="4" fontId="2" fillId="6" borderId="2" xfId="2" applyNumberFormat="1" applyFont="1" applyFill="1" applyBorder="1"/>
    <xf numFmtId="0" fontId="9" fillId="0" borderId="23" xfId="4" applyFont="1" applyFill="1" applyBorder="1" applyAlignment="1">
      <alignment horizontal="center" vertical="center" wrapText="1"/>
    </xf>
    <xf numFmtId="4" fontId="1" fillId="0" borderId="16" xfId="2" applyNumberFormat="1" applyFont="1" applyFill="1" applyBorder="1"/>
    <xf numFmtId="4" fontId="8" fillId="6" borderId="0" xfId="2" applyNumberFormat="1" applyFont="1" applyFill="1" applyBorder="1"/>
    <xf numFmtId="4" fontId="2" fillId="6" borderId="0" xfId="2" applyNumberFormat="1" applyFont="1" applyFill="1" applyBorder="1"/>
    <xf numFmtId="2" fontId="0" fillId="0" borderId="22" xfId="0" applyNumberFormat="1" applyBorder="1"/>
    <xf numFmtId="4" fontId="10" fillId="6" borderId="0" xfId="2" applyNumberFormat="1" applyFont="1" applyFill="1" applyBorder="1"/>
    <xf numFmtId="4" fontId="1" fillId="0" borderId="20" xfId="2" applyNumberFormat="1" applyFont="1" applyFill="1" applyBorder="1"/>
    <xf numFmtId="3" fontId="1" fillId="0" borderId="21" xfId="2" applyNumberFormat="1" applyFont="1" applyFill="1" applyBorder="1"/>
    <xf numFmtId="4" fontId="3" fillId="0" borderId="20" xfId="2" applyNumberFormat="1" applyFont="1" applyFill="1" applyBorder="1"/>
    <xf numFmtId="4" fontId="3" fillId="0" borderId="2" xfId="2" applyNumberFormat="1" applyFont="1" applyFill="1" applyBorder="1"/>
    <xf numFmtId="0" fontId="9" fillId="0" borderId="24" xfId="4" applyFont="1" applyFill="1" applyBorder="1" applyAlignment="1">
      <alignment horizontal="center" vertical="center" wrapText="1"/>
    </xf>
    <xf numFmtId="3" fontId="1" fillId="0" borderId="21" xfId="2" applyNumberFormat="1" applyFont="1" applyFill="1" applyBorder="1" applyAlignment="1"/>
    <xf numFmtId="0" fontId="6" fillId="6" borderId="24" xfId="4" applyFont="1" applyFill="1" applyBorder="1" applyAlignment="1">
      <alignment horizontal="center" vertical="center" wrapText="1"/>
    </xf>
    <xf numFmtId="2" fontId="1" fillId="0" borderId="0" xfId="1" applyNumberFormat="1"/>
    <xf numFmtId="4" fontId="4" fillId="0" borderId="20" xfId="2" applyNumberFormat="1" applyFont="1" applyFill="1" applyBorder="1"/>
    <xf numFmtId="4" fontId="7" fillId="0" borderId="20" xfId="2" applyNumberFormat="1" applyFont="1" applyFill="1" applyBorder="1"/>
    <xf numFmtId="4" fontId="1" fillId="0" borderId="0" xfId="1" applyNumberFormat="1"/>
    <xf numFmtId="2" fontId="0" fillId="0" borderId="22" xfId="0" applyNumberFormat="1" applyFill="1" applyBorder="1"/>
    <xf numFmtId="1" fontId="0" fillId="0" borderId="22" xfId="0" applyNumberFormat="1" applyBorder="1"/>
    <xf numFmtId="2" fontId="0" fillId="0" borderId="0" xfId="0" applyNumberFormat="1"/>
    <xf numFmtId="1" fontId="0" fillId="0" borderId="0" xfId="0" applyNumberFormat="1"/>
    <xf numFmtId="2" fontId="11" fillId="0" borderId="22" xfId="0" applyNumberFormat="1" applyFont="1" applyBorder="1"/>
    <xf numFmtId="1" fontId="11" fillId="0" borderId="22" xfId="0" applyNumberFormat="1" applyFont="1" applyBorder="1"/>
    <xf numFmtId="0" fontId="6" fillId="0" borderId="24" xfId="4" applyFont="1" applyFill="1" applyBorder="1" applyAlignment="1">
      <alignment horizontal="left" vertical="center" wrapText="1"/>
    </xf>
    <xf numFmtId="4" fontId="1" fillId="0" borderId="0" xfId="1" applyNumberFormat="1" applyFill="1"/>
    <xf numFmtId="4" fontId="10" fillId="0" borderId="25" xfId="2" applyNumberFormat="1" applyFont="1" applyFill="1" applyBorder="1"/>
    <xf numFmtId="4" fontId="10" fillId="0" borderId="26" xfId="2" applyNumberFormat="1" applyFont="1" applyFill="1" applyBorder="1"/>
    <xf numFmtId="4" fontId="10" fillId="0" borderId="27" xfId="2" applyNumberFormat="1" applyFont="1" applyFill="1" applyBorder="1"/>
    <xf numFmtId="4" fontId="2" fillId="0" borderId="28" xfId="2" applyNumberFormat="1" applyFont="1" applyFill="1" applyBorder="1"/>
    <xf numFmtId="4" fontId="4" fillId="0" borderId="26" xfId="2" applyNumberFormat="1" applyFont="1" applyFill="1" applyBorder="1"/>
    <xf numFmtId="4" fontId="4" fillId="0" borderId="29" xfId="2" applyNumberFormat="1" applyFont="1" applyFill="1" applyBorder="1"/>
    <xf numFmtId="3" fontId="4" fillId="0" borderId="27" xfId="2" applyNumberFormat="1" applyFont="1" applyFill="1" applyBorder="1"/>
    <xf numFmtId="4" fontId="7" fillId="0" borderId="26" xfId="2" applyNumberFormat="1" applyFont="1" applyFill="1" applyBorder="1"/>
    <xf numFmtId="4" fontId="1" fillId="0" borderId="29" xfId="2" applyNumberFormat="1" applyFont="1" applyFill="1" applyBorder="1"/>
    <xf numFmtId="4" fontId="4" fillId="0" borderId="30" xfId="2" applyNumberFormat="1" applyFont="1" applyFill="1" applyBorder="1"/>
    <xf numFmtId="3" fontId="4" fillId="0" borderId="31" xfId="2" applyNumberFormat="1" applyFont="1" applyFill="1" applyBorder="1"/>
    <xf numFmtId="4" fontId="1" fillId="0" borderId="22" xfId="4" applyNumberFormat="1" applyFont="1" applyFill="1" applyBorder="1"/>
    <xf numFmtId="3" fontId="1" fillId="0" borderId="31" xfId="2" applyNumberFormat="1" applyFont="1" applyFill="1" applyBorder="1"/>
    <xf numFmtId="0" fontId="6" fillId="0" borderId="32" xfId="4" applyFont="1" applyFill="1" applyBorder="1" applyAlignment="1">
      <alignment horizontal="center" vertical="center" wrapText="1"/>
    </xf>
    <xf numFmtId="4" fontId="10" fillId="0" borderId="0" xfId="2" applyNumberFormat="1" applyFont="1" applyFill="1" applyBorder="1"/>
    <xf numFmtId="3" fontId="10" fillId="0" borderId="0" xfId="2" applyNumberFormat="1" applyFont="1" applyFill="1" applyBorder="1"/>
    <xf numFmtId="0" fontId="10" fillId="0" borderId="0" xfId="1" applyFont="1" applyFill="1" applyBorder="1" applyAlignment="1">
      <alignment horizontal="center"/>
    </xf>
    <xf numFmtId="4" fontId="2" fillId="7" borderId="1" xfId="2" applyNumberFormat="1" applyFont="1" applyFill="1" applyBorder="1"/>
    <xf numFmtId="4" fontId="2" fillId="7" borderId="33" xfId="2" applyNumberFormat="1" applyFont="1" applyFill="1" applyBorder="1" applyAlignment="1"/>
    <xf numFmtId="4" fontId="2" fillId="7" borderId="5" xfId="2" applyNumberFormat="1" applyFont="1" applyFill="1" applyBorder="1" applyAlignment="1"/>
    <xf numFmtId="4" fontId="2" fillId="7" borderId="2" xfId="2" applyNumberFormat="1" applyFont="1" applyFill="1" applyBorder="1" applyAlignment="1"/>
    <xf numFmtId="4" fontId="2" fillId="7" borderId="4" xfId="2" applyNumberFormat="1" applyFont="1" applyFill="1" applyBorder="1" applyAlignment="1"/>
    <xf numFmtId="4" fontId="2" fillId="6" borderId="28" xfId="2" applyNumberFormat="1" applyFont="1" applyFill="1" applyBorder="1"/>
    <xf numFmtId="4" fontId="2" fillId="7" borderId="3" xfId="2" applyNumberFormat="1" applyFont="1" applyFill="1" applyBorder="1" applyAlignment="1"/>
    <xf numFmtId="3" fontId="2" fillId="7" borderId="4" xfId="2" applyNumberFormat="1" applyFont="1" applyFill="1" applyBorder="1" applyAlignment="1"/>
    <xf numFmtId="4" fontId="4" fillId="7" borderId="2" xfId="2" applyNumberFormat="1" applyFont="1" applyFill="1" applyBorder="1" applyAlignment="1"/>
    <xf numFmtId="3" fontId="4" fillId="7" borderId="4" xfId="2" applyNumberFormat="1" applyFont="1" applyFill="1" applyBorder="1" applyAlignment="1"/>
    <xf numFmtId="0" fontId="12" fillId="7" borderId="1" xfId="4" applyFont="1" applyFill="1" applyBorder="1" applyAlignment="1">
      <alignment horizontal="center" vertical="center" wrapText="1"/>
    </xf>
    <xf numFmtId="4" fontId="10" fillId="5" borderId="2" xfId="2" applyNumberFormat="1" applyFont="1" applyFill="1" applyBorder="1"/>
    <xf numFmtId="3" fontId="2" fillId="5" borderId="5" xfId="2" applyNumberFormat="1" applyFont="1" applyFill="1" applyBorder="1" applyAlignment="1"/>
    <xf numFmtId="0" fontId="10" fillId="5" borderId="1" xfId="1" applyFont="1" applyFill="1" applyBorder="1" applyAlignment="1">
      <alignment horizontal="center" vertical="center" wrapText="1"/>
    </xf>
    <xf numFmtId="4" fontId="2" fillId="4" borderId="1" xfId="2" applyNumberFormat="1" applyFont="1" applyFill="1" applyBorder="1"/>
    <xf numFmtId="4" fontId="2" fillId="4" borderId="34" xfId="2" applyNumberFormat="1" applyFont="1" applyFill="1" applyBorder="1"/>
    <xf numFmtId="4" fontId="2" fillId="4" borderId="35" xfId="2" applyNumberFormat="1" applyFont="1" applyFill="1" applyBorder="1"/>
    <xf numFmtId="4" fontId="2" fillId="4" borderId="4" xfId="2" applyNumberFormat="1" applyFont="1" applyFill="1" applyBorder="1"/>
    <xf numFmtId="3" fontId="2" fillId="4" borderId="4" xfId="2" applyNumberFormat="1" applyFont="1" applyFill="1" applyBorder="1"/>
    <xf numFmtId="4" fontId="2" fillId="4" borderId="36" xfId="2" applyNumberFormat="1" applyFont="1" applyFill="1" applyBorder="1"/>
    <xf numFmtId="3" fontId="2" fillId="4" borderId="37" xfId="2" applyNumberFormat="1" applyFont="1" applyFill="1" applyBorder="1"/>
    <xf numFmtId="0" fontId="13" fillId="4" borderId="1" xfId="4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/>
    </xf>
    <xf numFmtId="0" fontId="4" fillId="0" borderId="3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0" fillId="5" borderId="22" xfId="0" applyNumberFormat="1" applyFill="1" applyBorder="1"/>
    <xf numFmtId="1" fontId="0" fillId="0" borderId="22" xfId="0" applyNumberFormat="1" applyFill="1" applyBorder="1"/>
    <xf numFmtId="0" fontId="10" fillId="0" borderId="39" xfId="4" applyFont="1" applyFill="1" applyBorder="1" applyAlignment="1">
      <alignment horizontal="center"/>
    </xf>
    <xf numFmtId="0" fontId="10" fillId="0" borderId="19" xfId="4" applyFont="1" applyFill="1" applyBorder="1" applyAlignment="1">
      <alignment horizontal="center"/>
    </xf>
    <xf numFmtId="4" fontId="2" fillId="8" borderId="2" xfId="2" applyNumberFormat="1" applyFont="1" applyFill="1" applyBorder="1"/>
    <xf numFmtId="3" fontId="2" fillId="8" borderId="5" xfId="2" applyNumberFormat="1" applyFont="1" applyFill="1" applyBorder="1" applyAlignment="1"/>
    <xf numFmtId="0" fontId="2" fillId="8" borderId="1" xfId="1" applyFont="1" applyFill="1" applyBorder="1" applyAlignment="1">
      <alignment horizontal="center" vertical="center" wrapText="1"/>
    </xf>
    <xf numFmtId="0" fontId="1" fillId="0" borderId="0" xfId="1" applyFont="1"/>
    <xf numFmtId="0" fontId="1" fillId="0" borderId="19" xfId="4" applyFont="1" applyFill="1" applyBorder="1" applyAlignment="1">
      <alignment horizontal="center"/>
    </xf>
    <xf numFmtId="4" fontId="2" fillId="5" borderId="40" xfId="2" applyNumberFormat="1" applyFont="1" applyFill="1" applyBorder="1"/>
    <xf numFmtId="3" fontId="2" fillId="5" borderId="35" xfId="2" applyNumberFormat="1" applyFont="1" applyFill="1" applyBorder="1" applyAlignment="1"/>
    <xf numFmtId="0" fontId="10" fillId="5" borderId="10" xfId="1" applyFont="1" applyFill="1" applyBorder="1" applyAlignment="1">
      <alignment horizontal="center" vertical="center" wrapText="1"/>
    </xf>
    <xf numFmtId="4" fontId="2" fillId="5" borderId="2" xfId="2" applyNumberFormat="1" applyFont="1" applyFill="1" applyBorder="1"/>
    <xf numFmtId="4" fontId="2" fillId="5" borderId="26" xfId="2" applyNumberFormat="1" applyFont="1" applyFill="1" applyBorder="1"/>
    <xf numFmtId="3" fontId="2" fillId="5" borderId="41" xfId="2" applyNumberFormat="1" applyFont="1" applyFill="1" applyBorder="1" applyAlignment="1"/>
    <xf numFmtId="4" fontId="10" fillId="0" borderId="42" xfId="2" applyNumberFormat="1" applyFont="1" applyFill="1" applyBorder="1"/>
    <xf numFmtId="4" fontId="10" fillId="0" borderId="43" xfId="2" applyNumberFormat="1" applyFont="1" applyFill="1" applyBorder="1"/>
    <xf numFmtId="4" fontId="10" fillId="0" borderId="22" xfId="2" applyNumberFormat="1" applyFont="1" applyFill="1" applyBorder="1"/>
    <xf numFmtId="3" fontId="10" fillId="0" borderId="21" xfId="2" applyNumberFormat="1" applyFont="1" applyFill="1" applyBorder="1"/>
    <xf numFmtId="4" fontId="3" fillId="0" borderId="20" xfId="2" applyNumberFormat="1" applyFont="1" applyFill="1" applyBorder="1" applyAlignment="1"/>
    <xf numFmtId="4" fontId="10" fillId="0" borderId="22" xfId="2" applyNumberFormat="1" applyFont="1" applyFill="1" applyBorder="1" applyAlignment="1"/>
    <xf numFmtId="3" fontId="10" fillId="0" borderId="21" xfId="2" applyNumberFormat="1" applyFont="1" applyFill="1" applyBorder="1" applyAlignment="1"/>
    <xf numFmtId="4" fontId="10" fillId="0" borderId="20" xfId="2" applyNumberFormat="1" applyFont="1" applyFill="1" applyBorder="1" applyAlignment="1"/>
    <xf numFmtId="4" fontId="10" fillId="5" borderId="26" xfId="2" applyNumberFormat="1" applyFont="1" applyFill="1" applyBorder="1"/>
    <xf numFmtId="4" fontId="13" fillId="5" borderId="40" xfId="2" applyNumberFormat="1" applyFont="1" applyFill="1" applyBorder="1"/>
    <xf numFmtId="0" fontId="10" fillId="5" borderId="10" xfId="1" applyFont="1" applyFill="1" applyBorder="1" applyAlignment="1">
      <alignment horizontal="center"/>
    </xf>
    <xf numFmtId="4" fontId="10" fillId="5" borderId="25" xfId="2" applyNumberFormat="1" applyFont="1" applyFill="1" applyBorder="1"/>
    <xf numFmtId="4" fontId="10" fillId="0" borderId="44" xfId="2" applyNumberFormat="1" applyFont="1" applyFill="1" applyBorder="1"/>
    <xf numFmtId="4" fontId="10" fillId="0" borderId="41" xfId="2" applyNumberFormat="1" applyFont="1" applyFill="1" applyBorder="1"/>
    <xf numFmtId="4" fontId="10" fillId="0" borderId="29" xfId="2" applyNumberFormat="1" applyFont="1" applyFill="1" applyBorder="1"/>
    <xf numFmtId="3" fontId="10" fillId="0" borderId="27" xfId="2" applyNumberFormat="1" applyFont="1" applyFill="1" applyBorder="1"/>
    <xf numFmtId="4" fontId="3" fillId="0" borderId="26" xfId="2" applyNumberFormat="1" applyFont="1" applyFill="1" applyBorder="1" applyAlignment="1"/>
    <xf numFmtId="4" fontId="10" fillId="0" borderId="29" xfId="2" applyNumberFormat="1" applyFont="1" applyFill="1" applyBorder="1" applyAlignment="1"/>
    <xf numFmtId="3" fontId="10" fillId="0" borderId="27" xfId="2" applyNumberFormat="1" applyFont="1" applyFill="1" applyBorder="1" applyAlignment="1"/>
    <xf numFmtId="0" fontId="10" fillId="0" borderId="45" xfId="4" applyFont="1" applyFill="1" applyBorder="1" applyAlignment="1">
      <alignment horizontal="center"/>
    </xf>
    <xf numFmtId="0" fontId="9" fillId="9" borderId="10" xfId="1" applyFont="1" applyFill="1" applyBorder="1" applyAlignment="1">
      <alignment horizontal="center" vertical="center" wrapText="1"/>
    </xf>
    <xf numFmtId="4" fontId="2" fillId="5" borderId="1" xfId="2" applyNumberFormat="1" applyFont="1" applyFill="1" applyBorder="1"/>
    <xf numFmtId="4" fontId="2" fillId="0" borderId="33" xfId="2" applyNumberFormat="1" applyFont="1" applyFill="1" applyBorder="1"/>
    <xf numFmtId="4" fontId="2" fillId="0" borderId="5" xfId="2" applyNumberFormat="1" applyFont="1" applyFill="1" applyBorder="1"/>
    <xf numFmtId="4" fontId="2" fillId="0" borderId="2" xfId="2" applyNumberFormat="1" applyFont="1" applyFill="1" applyBorder="1"/>
    <xf numFmtId="4" fontId="2" fillId="0" borderId="4" xfId="2" applyNumberFormat="1" applyFont="1" applyFill="1" applyBorder="1"/>
    <xf numFmtId="4" fontId="2" fillId="5" borderId="8" xfId="2" applyNumberFormat="1" applyFont="1" applyFill="1" applyBorder="1"/>
    <xf numFmtId="4" fontId="2" fillId="0" borderId="3" xfId="2" applyNumberFormat="1" applyFont="1" applyFill="1" applyBorder="1"/>
    <xf numFmtId="3" fontId="2" fillId="0" borderId="4" xfId="2" applyNumberFormat="1" applyFont="1" applyFill="1" applyBorder="1"/>
    <xf numFmtId="4" fontId="7" fillId="0" borderId="2" xfId="2" applyNumberFormat="1" applyFont="1" applyFill="1" applyBorder="1"/>
    <xf numFmtId="0" fontId="13" fillId="0" borderId="1" xfId="4" applyFont="1" applyFill="1" applyBorder="1" applyAlignment="1">
      <alignment horizontal="center" vertical="center" wrapText="1"/>
    </xf>
    <xf numFmtId="4" fontId="2" fillId="0" borderId="46" xfId="2" applyNumberFormat="1" applyFont="1" applyFill="1" applyBorder="1"/>
    <xf numFmtId="3" fontId="2" fillId="0" borderId="47" xfId="2" applyNumberFormat="1" applyFont="1" applyFill="1" applyBorder="1" applyAlignment="1"/>
    <xf numFmtId="0" fontId="14" fillId="7" borderId="19" xfId="1" applyFont="1" applyFill="1" applyBorder="1" applyAlignment="1">
      <alignment horizontal="center" vertical="center" wrapText="1"/>
    </xf>
    <xf numFmtId="4" fontId="10" fillId="0" borderId="48" xfId="2" applyNumberFormat="1" applyFont="1" applyFill="1" applyBorder="1"/>
    <xf numFmtId="4" fontId="10" fillId="0" borderId="49" xfId="2" applyNumberFormat="1" applyFont="1" applyFill="1" applyBorder="1"/>
    <xf numFmtId="4" fontId="2" fillId="0" borderId="1" xfId="2" applyNumberFormat="1" applyFont="1" applyFill="1" applyBorder="1"/>
    <xf numFmtId="3" fontId="2" fillId="0" borderId="1" xfId="2" applyNumberFormat="1" applyFont="1" applyFill="1" applyBorder="1"/>
    <xf numFmtId="0" fontId="9" fillId="4" borderId="10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/>
    </xf>
    <xf numFmtId="0" fontId="10" fillId="0" borderId="28" xfId="1" applyFont="1" applyFill="1" applyBorder="1" applyAlignment="1">
      <alignment horizontal="center"/>
    </xf>
    <xf numFmtId="4" fontId="2" fillId="0" borderId="3" xfId="2" applyNumberFormat="1" applyFont="1" applyFill="1" applyBorder="1" applyAlignment="1"/>
    <xf numFmtId="3" fontId="2" fillId="0" borderId="4" xfId="2" applyNumberFormat="1" applyFont="1" applyFill="1" applyBorder="1" applyAlignment="1"/>
    <xf numFmtId="4" fontId="7" fillId="0" borderId="8" xfId="2" applyNumberFormat="1" applyFont="1" applyFill="1" applyBorder="1" applyAlignment="1"/>
    <xf numFmtId="4" fontId="2" fillId="0" borderId="5" xfId="2" applyNumberFormat="1" applyFont="1" applyFill="1" applyBorder="1" applyAlignment="1"/>
    <xf numFmtId="4" fontId="2" fillId="0" borderId="2" xfId="2" applyNumberFormat="1" applyFont="1" applyFill="1" applyBorder="1" applyAlignment="1"/>
    <xf numFmtId="4" fontId="3" fillId="0" borderId="46" xfId="2" applyNumberFormat="1" applyFont="1" applyFill="1" applyBorder="1"/>
    <xf numFmtId="3" fontId="10" fillId="0" borderId="50" xfId="2" applyNumberFormat="1" applyFont="1" applyFill="1" applyBorder="1" applyAlignment="1"/>
    <xf numFmtId="4" fontId="10" fillId="0" borderId="46" xfId="2" applyNumberFormat="1" applyFont="1" applyFill="1" applyBorder="1"/>
    <xf numFmtId="0" fontId="13" fillId="0" borderId="1" xfId="1" applyFont="1" applyFill="1" applyBorder="1" applyAlignment="1">
      <alignment horizontal="center" vertical="center" wrapText="1"/>
    </xf>
    <xf numFmtId="4" fontId="2" fillId="5" borderId="2" xfId="2" applyNumberFormat="1" applyFont="1" applyFill="1" applyBorder="1" applyAlignment="1"/>
    <xf numFmtId="3" fontId="2" fillId="0" borderId="2" xfId="2" applyNumberFormat="1" applyFont="1" applyFill="1" applyBorder="1" applyAlignment="1"/>
    <xf numFmtId="0" fontId="15" fillId="0" borderId="39" xfId="4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/>
    </xf>
    <xf numFmtId="3" fontId="2" fillId="6" borderId="4" xfId="2" applyNumberFormat="1" applyFont="1" applyFill="1" applyBorder="1" applyAlignment="1"/>
    <xf numFmtId="0" fontId="13" fillId="6" borderId="1" xfId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3" fontId="10" fillId="0" borderId="39" xfId="4" quotePrefix="1" applyNumberFormat="1" applyFont="1" applyFill="1" applyBorder="1" applyAlignment="1">
      <alignment horizontal="center" vertical="justify"/>
    </xf>
    <xf numFmtId="3" fontId="10" fillId="0" borderId="19" xfId="4" quotePrefix="1" applyNumberFormat="1" applyFont="1" applyFill="1" applyBorder="1" applyAlignment="1">
      <alignment horizontal="center" vertical="justify"/>
    </xf>
    <xf numFmtId="3" fontId="10" fillId="0" borderId="45" xfId="4" quotePrefix="1" applyNumberFormat="1" applyFont="1" applyFill="1" applyBorder="1" applyAlignment="1">
      <alignment horizontal="center" vertical="justify"/>
    </xf>
    <xf numFmtId="0" fontId="1" fillId="6" borderId="0" xfId="1" applyFill="1"/>
    <xf numFmtId="4" fontId="10" fillId="6" borderId="11" xfId="2" applyNumberFormat="1" applyFont="1" applyFill="1" applyBorder="1"/>
    <xf numFmtId="4" fontId="10" fillId="6" borderId="48" xfId="2" applyNumberFormat="1" applyFont="1" applyFill="1" applyBorder="1"/>
    <xf numFmtId="4" fontId="10" fillId="6" borderId="49" xfId="2" applyNumberFormat="1" applyFont="1" applyFill="1" applyBorder="1"/>
    <xf numFmtId="4" fontId="10" fillId="6" borderId="12" xfId="2" applyNumberFormat="1" applyFont="1" applyFill="1" applyBorder="1"/>
    <xf numFmtId="4" fontId="10" fillId="6" borderId="13" xfId="2" applyNumberFormat="1" applyFont="1" applyFill="1" applyBorder="1"/>
    <xf numFmtId="0" fontId="10" fillId="6" borderId="39" xfId="4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3" fontId="10" fillId="0" borderId="28" xfId="1" quotePrefix="1" applyNumberFormat="1" applyFont="1" applyFill="1" applyBorder="1" applyAlignment="1">
      <alignment horizontal="center" vertical="justify"/>
    </xf>
    <xf numFmtId="0" fontId="2" fillId="0" borderId="9" xfId="4" applyFont="1" applyFill="1" applyBorder="1" applyAlignment="1">
      <alignment horizontal="center"/>
    </xf>
    <xf numFmtId="4" fontId="10" fillId="0" borderId="15" xfId="2" applyNumberFormat="1" applyFont="1" applyFill="1" applyBorder="1"/>
    <xf numFmtId="3" fontId="10" fillId="0" borderId="13" xfId="2" applyNumberFormat="1" applyFont="1" applyFill="1" applyBorder="1"/>
    <xf numFmtId="4" fontId="3" fillId="0" borderId="12" xfId="2" applyNumberFormat="1" applyFont="1" applyFill="1" applyBorder="1" applyAlignment="1"/>
    <xf numFmtId="4" fontId="10" fillId="0" borderId="15" xfId="2" applyNumberFormat="1" applyFont="1" applyFill="1" applyBorder="1" applyAlignment="1"/>
    <xf numFmtId="3" fontId="10" fillId="0" borderId="13" xfId="2" applyNumberFormat="1" applyFont="1" applyFill="1" applyBorder="1" applyAlignment="1"/>
    <xf numFmtId="4" fontId="10" fillId="0" borderId="12" xfId="2" applyNumberFormat="1" applyFont="1" applyFill="1" applyBorder="1" applyAlignment="1"/>
    <xf numFmtId="165" fontId="10" fillId="0" borderId="39" xfId="4" quotePrefix="1" applyNumberFormat="1" applyFont="1" applyFill="1" applyBorder="1" applyAlignment="1">
      <alignment horizontal="center"/>
    </xf>
    <xf numFmtId="4" fontId="10" fillId="0" borderId="51" xfId="2" applyNumberFormat="1" applyFont="1" applyFill="1" applyBorder="1"/>
    <xf numFmtId="4" fontId="10" fillId="0" borderId="52" xfId="2" applyNumberFormat="1" applyFont="1" applyFill="1" applyBorder="1"/>
    <xf numFmtId="165" fontId="10" fillId="0" borderId="19" xfId="4" quotePrefix="1" applyNumberFormat="1" applyFont="1" applyFill="1" applyBorder="1" applyAlignment="1">
      <alignment horizontal="center"/>
    </xf>
    <xf numFmtId="4" fontId="10" fillId="0" borderId="53" xfId="2" applyNumberFormat="1" applyFont="1" applyFill="1" applyBorder="1"/>
    <xf numFmtId="4" fontId="10" fillId="0" borderId="54" xfId="2" applyNumberFormat="1" applyFont="1" applyFill="1" applyBorder="1"/>
    <xf numFmtId="0" fontId="2" fillId="0" borderId="1" xfId="1" applyFont="1" applyFill="1" applyBorder="1" applyAlignment="1">
      <alignment horizontal="center" vertical="justify"/>
    </xf>
    <xf numFmtId="4" fontId="10" fillId="0" borderId="26" xfId="2" applyNumberFormat="1" applyFont="1" applyFill="1" applyBorder="1" applyAlignment="1"/>
    <xf numFmtId="4" fontId="7" fillId="0" borderId="2" xfId="2" applyNumberFormat="1" applyFont="1" applyFill="1" applyBorder="1" applyAlignment="1"/>
    <xf numFmtId="0" fontId="16" fillId="0" borderId="9" xfId="4" applyFont="1" applyFill="1" applyBorder="1" applyAlignment="1">
      <alignment horizontal="center" vertical="center" wrapText="1"/>
    </xf>
    <xf numFmtId="0" fontId="15" fillId="0" borderId="39" xfId="4" applyFont="1" applyFill="1" applyBorder="1" applyAlignment="1">
      <alignment horizontal="center"/>
    </xf>
    <xf numFmtId="0" fontId="15" fillId="0" borderId="19" xfId="4" applyFont="1" applyFill="1" applyBorder="1" applyAlignment="1">
      <alignment horizontal="center"/>
    </xf>
    <xf numFmtId="3" fontId="2" fillId="0" borderId="4" xfId="2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15" fillId="0" borderId="45" xfId="4" applyFont="1" applyFill="1" applyBorder="1" applyAlignment="1">
      <alignment horizontal="center"/>
    </xf>
    <xf numFmtId="4" fontId="10" fillId="0" borderId="55" xfId="2" applyNumberFormat="1" applyFont="1" applyFill="1" applyBorder="1" applyAlignment="1">
      <alignment horizontal="centerContinuous"/>
    </xf>
    <xf numFmtId="3" fontId="10" fillId="0" borderId="56" xfId="2" applyNumberFormat="1" applyFont="1" applyFill="1" applyBorder="1" applyAlignment="1">
      <alignment horizontal="centerContinuous"/>
    </xf>
    <xf numFmtId="0" fontId="2" fillId="0" borderId="7" xfId="1" applyFont="1" applyFill="1" applyBorder="1" applyAlignment="1">
      <alignment horizontal="centerContinuous" vertical="center" wrapText="1"/>
    </xf>
    <xf numFmtId="0" fontId="13" fillId="0" borderId="9" xfId="4" applyFont="1" applyFill="1" applyBorder="1" applyAlignment="1">
      <alignment horizontal="center" vertical="center" wrapText="1"/>
    </xf>
    <xf numFmtId="0" fontId="1" fillId="0" borderId="13" xfId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21" xfId="1" applyFill="1" applyBorder="1" applyAlignment="1">
      <alignment horizontal="center"/>
    </xf>
    <xf numFmtId="4" fontId="10" fillId="0" borderId="19" xfId="2" applyNumberFormat="1" applyFont="1" applyFill="1" applyBorder="1"/>
    <xf numFmtId="0" fontId="1" fillId="0" borderId="27" xfId="1" applyBorder="1" applyAlignment="1">
      <alignment horizontal="center"/>
    </xf>
    <xf numFmtId="2" fontId="4" fillId="0" borderId="0" xfId="1" applyNumberFormat="1" applyFont="1" applyBorder="1"/>
    <xf numFmtId="1" fontId="4" fillId="0" borderId="0" xfId="1" applyNumberFormat="1" applyFont="1" applyBorder="1"/>
    <xf numFmtId="0" fontId="4" fillId="0" borderId="57" xfId="1" applyFont="1" applyBorder="1" applyAlignment="1">
      <alignment horizontal="center"/>
    </xf>
    <xf numFmtId="3" fontId="2" fillId="5" borderId="4" xfId="2" applyNumberFormat="1" applyFont="1" applyFill="1" applyBorder="1" applyAlignment="1"/>
    <xf numFmtId="4" fontId="2" fillId="0" borderId="4" xfId="2" applyNumberFormat="1" applyFont="1" applyFill="1" applyBorder="1" applyAlignment="1"/>
    <xf numFmtId="0" fontId="1" fillId="0" borderId="18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58" xfId="1" applyBorder="1" applyAlignment="1">
      <alignment horizontal="center"/>
    </xf>
    <xf numFmtId="2" fontId="4" fillId="0" borderId="8" xfId="1" applyNumberFormat="1" applyFont="1" applyBorder="1"/>
    <xf numFmtId="0" fontId="4" fillId="0" borderId="9" xfId="1" applyFont="1" applyBorder="1"/>
    <xf numFmtId="4" fontId="4" fillId="5" borderId="1" xfId="4" applyNumberFormat="1" applyFont="1" applyFill="1" applyBorder="1" applyAlignment="1">
      <alignment wrapText="1"/>
    </xf>
    <xf numFmtId="4" fontId="4" fillId="6" borderId="3" xfId="4" applyNumberFormat="1" applyFont="1" applyFill="1" applyBorder="1" applyAlignment="1">
      <alignment wrapText="1"/>
    </xf>
    <xf numFmtId="3" fontId="4" fillId="6" borderId="4" xfId="4" applyNumberFormat="1" applyFont="1" applyFill="1" applyBorder="1" applyAlignment="1">
      <alignment wrapText="1"/>
    </xf>
    <xf numFmtId="4" fontId="7" fillId="0" borderId="2" xfId="4" applyNumberFormat="1" applyFont="1" applyFill="1" applyBorder="1" applyAlignment="1">
      <alignment wrapText="1"/>
    </xf>
    <xf numFmtId="4" fontId="4" fillId="0" borderId="3" xfId="4" applyNumberFormat="1" applyFont="1" applyFill="1" applyBorder="1" applyAlignment="1">
      <alignment wrapText="1"/>
    </xf>
    <xf numFmtId="3" fontId="4" fillId="0" borderId="4" xfId="4" applyNumberFormat="1" applyFont="1" applyFill="1" applyBorder="1" applyAlignment="1">
      <alignment wrapText="1"/>
    </xf>
    <xf numFmtId="4" fontId="4" fillId="6" borderId="2" xfId="4" applyNumberFormat="1" applyFont="1" applyFill="1" applyBorder="1" applyAlignment="1">
      <alignment wrapText="1"/>
    </xf>
    <xf numFmtId="0" fontId="17" fillId="0" borderId="9" xfId="4" applyFont="1" applyFill="1" applyBorder="1" applyAlignment="1">
      <alignment horizontal="center" vertical="center" wrapText="1"/>
    </xf>
    <xf numFmtId="0" fontId="1" fillId="0" borderId="8" xfId="1" applyFont="1" applyBorder="1" applyAlignment="1">
      <alignment horizontal="center"/>
    </xf>
    <xf numFmtId="0" fontId="1" fillId="0" borderId="3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4" fontId="2" fillId="10" borderId="8" xfId="2" applyNumberFormat="1" applyFont="1" applyFill="1" applyBorder="1" applyAlignment="1">
      <alignment horizontal="center" vertical="center" wrapText="1"/>
    </xf>
    <xf numFmtId="4" fontId="2" fillId="10" borderId="38" xfId="2" applyNumberFormat="1" applyFont="1" applyFill="1" applyBorder="1" applyAlignment="1">
      <alignment horizontal="center" vertical="center" wrapText="1"/>
    </xf>
    <xf numFmtId="4" fontId="2" fillId="10" borderId="9" xfId="2" applyNumberFormat="1" applyFont="1" applyFill="1" applyBorder="1" applyAlignment="1">
      <alignment horizontal="center" vertical="center" wrapText="1"/>
    </xf>
    <xf numFmtId="4" fontId="17" fillId="8" borderId="8" xfId="4" applyNumberFormat="1" applyFont="1" applyFill="1" applyBorder="1" applyAlignment="1">
      <alignment horizontal="centerContinuous" vertical="center" wrapText="1"/>
    </xf>
    <xf numFmtId="4" fontId="17" fillId="8" borderId="38" xfId="4" applyNumberFormat="1" applyFont="1" applyFill="1" applyBorder="1" applyAlignment="1">
      <alignment horizontal="centerContinuous" vertical="center" wrapText="1"/>
    </xf>
    <xf numFmtId="0" fontId="17" fillId="8" borderId="38" xfId="4" applyFont="1" applyFill="1" applyBorder="1" applyAlignment="1">
      <alignment horizontal="centerContinuous" vertical="center" wrapText="1"/>
    </xf>
    <xf numFmtId="4" fontId="12" fillId="8" borderId="38" xfId="4" applyNumberFormat="1" applyFont="1" applyFill="1" applyBorder="1" applyAlignment="1">
      <alignment horizontal="centerContinuous" vertical="center" wrapText="1"/>
    </xf>
    <xf numFmtId="0" fontId="17" fillId="8" borderId="38" xfId="4" applyFont="1" applyFill="1" applyBorder="1" applyAlignment="1">
      <alignment vertical="center" wrapText="1"/>
    </xf>
    <xf numFmtId="0" fontId="17" fillId="8" borderId="9" xfId="4" applyFont="1" applyFill="1" applyBorder="1" applyAlignment="1">
      <alignment horizontal="centerContinuous" vertical="center" wrapText="1"/>
    </xf>
    <xf numFmtId="4" fontId="2" fillId="4" borderId="40" xfId="2" applyNumberFormat="1" applyFont="1" applyFill="1" applyBorder="1" applyAlignment="1">
      <alignment horizontal="right"/>
    </xf>
    <xf numFmtId="3" fontId="2" fillId="4" borderId="37" xfId="2" applyNumberFormat="1" applyFont="1" applyFill="1" applyBorder="1" applyAlignment="1"/>
    <xf numFmtId="165" fontId="13" fillId="4" borderId="10" xfId="1" applyNumberFormat="1" applyFont="1" applyFill="1" applyBorder="1" applyAlignment="1">
      <alignment horizontal="center" vertical="center" wrapText="1"/>
    </xf>
    <xf numFmtId="4" fontId="2" fillId="4" borderId="33" xfId="2" applyNumberFormat="1" applyFont="1" applyFill="1" applyBorder="1"/>
    <xf numFmtId="4" fontId="2" fillId="4" borderId="5" xfId="2" applyNumberFormat="1" applyFont="1" applyFill="1" applyBorder="1"/>
    <xf numFmtId="3" fontId="2" fillId="4" borderId="3" xfId="2" applyNumberFormat="1" applyFont="1" applyFill="1" applyBorder="1"/>
    <xf numFmtId="3" fontId="2" fillId="4" borderId="3" xfId="2" applyNumberFormat="1" applyFont="1" applyFill="1" applyBorder="1" applyAlignment="1"/>
    <xf numFmtId="165" fontId="13" fillId="4" borderId="4" xfId="4" applyNumberFormat="1" applyFont="1" applyFill="1" applyBorder="1" applyAlignment="1">
      <alignment horizontal="center" vertical="center" wrapText="1"/>
    </xf>
    <xf numFmtId="3" fontId="10" fillId="0" borderId="50" xfId="2" applyNumberFormat="1" applyFont="1" applyFill="1" applyBorder="1" applyAlignment="1">
      <alignment horizontal="center"/>
    </xf>
    <xf numFmtId="165" fontId="10" fillId="0" borderId="7" xfId="1" quotePrefix="1" applyNumberFormat="1" applyFont="1" applyFill="1" applyBorder="1" applyAlignment="1">
      <alignment horizontal="center"/>
    </xf>
    <xf numFmtId="165" fontId="10" fillId="0" borderId="28" xfId="1" quotePrefix="1" applyNumberFormat="1" applyFont="1" applyFill="1" applyBorder="1" applyAlignment="1">
      <alignment horizontal="center"/>
    </xf>
    <xf numFmtId="4" fontId="10" fillId="5" borderId="59" xfId="2" applyNumberFormat="1" applyFont="1" applyFill="1" applyBorder="1"/>
    <xf numFmtId="4" fontId="2" fillId="0" borderId="33" xfId="2" applyNumberFormat="1" applyFont="1" applyFill="1" applyBorder="1" applyAlignment="1"/>
    <xf numFmtId="4" fontId="2" fillId="6" borderId="8" xfId="2" applyNumberFormat="1" applyFont="1" applyFill="1" applyBorder="1"/>
    <xf numFmtId="0" fontId="15" fillId="0" borderId="28" xfId="1" applyFont="1" applyFill="1" applyBorder="1" applyAlignment="1">
      <alignment horizontal="center"/>
    </xf>
    <xf numFmtId="4" fontId="10" fillId="5" borderId="60" xfId="2" applyNumberFormat="1" applyFont="1" applyFill="1" applyBorder="1"/>
    <xf numFmtId="0" fontId="10" fillId="0" borderId="23" xfId="4" applyFont="1" applyFill="1" applyBorder="1" applyAlignment="1">
      <alignment horizontal="center"/>
    </xf>
    <xf numFmtId="0" fontId="10" fillId="0" borderId="24" xfId="4" applyFont="1" applyFill="1" applyBorder="1" applyAlignment="1">
      <alignment horizontal="center"/>
    </xf>
    <xf numFmtId="0" fontId="10" fillId="0" borderId="58" xfId="4" applyFont="1" applyFill="1" applyBorder="1" applyAlignment="1">
      <alignment horizontal="center"/>
    </xf>
    <xf numFmtId="0" fontId="15" fillId="0" borderId="28" xfId="1" applyFont="1" applyFill="1" applyBorder="1" applyAlignment="1">
      <alignment horizontal="center" vertical="center" wrapText="1"/>
    </xf>
    <xf numFmtId="0" fontId="10" fillId="0" borderId="39" xfId="4" applyFont="1" applyFill="1" applyBorder="1" applyAlignment="1">
      <alignment horizontal="center" vertical="center" wrapText="1"/>
    </xf>
    <xf numFmtId="0" fontId="10" fillId="0" borderId="19" xfId="4" applyFont="1" applyFill="1" applyBorder="1" applyAlignment="1">
      <alignment horizontal="center" vertical="center" wrapText="1"/>
    </xf>
    <xf numFmtId="0" fontId="10" fillId="0" borderId="45" xfId="4" applyFont="1" applyFill="1" applyBorder="1" applyAlignment="1">
      <alignment horizontal="center" vertical="center" wrapText="1"/>
    </xf>
    <xf numFmtId="4" fontId="2" fillId="0" borderId="4" xfId="2" applyNumberFormat="1" applyFont="1" applyFill="1" applyBorder="1" applyAlignment="1">
      <alignment horizontal="right"/>
    </xf>
    <xf numFmtId="4" fontId="2" fillId="0" borderId="2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3" fontId="2" fillId="0" borderId="4" xfId="2" applyNumberFormat="1" applyFont="1" applyFill="1" applyBorder="1" applyAlignment="1">
      <alignment horizontal="right"/>
    </xf>
    <xf numFmtId="4" fontId="2" fillId="0" borderId="30" xfId="2" applyNumberFormat="1" applyFont="1" applyFill="1" applyBorder="1"/>
    <xf numFmtId="3" fontId="2" fillId="0" borderId="31" xfId="2" applyNumberFormat="1" applyFont="1" applyFill="1" applyBorder="1" applyAlignment="1">
      <alignment horizontal="center"/>
    </xf>
    <xf numFmtId="0" fontId="2" fillId="0" borderId="45" xfId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/>
    <xf numFmtId="3" fontId="10" fillId="0" borderId="31" xfId="2" applyNumberFormat="1" applyFont="1" applyFill="1" applyBorder="1" applyAlignment="1"/>
    <xf numFmtId="4" fontId="2" fillId="0" borderId="8" xfId="2" applyNumberFormat="1" applyFont="1" applyFill="1" applyBorder="1" applyAlignment="1"/>
    <xf numFmtId="3" fontId="2" fillId="0" borderId="5" xfId="2" applyNumberFormat="1" applyFont="1" applyFill="1" applyBorder="1" applyAlignment="1"/>
    <xf numFmtId="166" fontId="9" fillId="5" borderId="16" xfId="1" applyNumberFormat="1" applyFont="1" applyFill="1" applyBorder="1" applyAlignment="1">
      <alignment horizontal="centerContinuous" vertical="center" wrapText="1"/>
    </xf>
    <xf numFmtId="0" fontId="13" fillId="5" borderId="50" xfId="1" applyFont="1" applyFill="1" applyBorder="1" applyAlignment="1">
      <alignment horizontal="centerContinuous" vertical="center" wrapText="1"/>
    </xf>
    <xf numFmtId="0" fontId="2" fillId="5" borderId="23" xfId="1" applyFont="1" applyFill="1" applyBorder="1" applyAlignment="1">
      <alignment horizontal="centerContinuous" vertical="center"/>
    </xf>
    <xf numFmtId="0" fontId="6" fillId="11" borderId="8" xfId="1" applyFont="1" applyFill="1" applyBorder="1" applyAlignment="1">
      <alignment horizontal="center" vertical="center" wrapText="1"/>
    </xf>
    <xf numFmtId="0" fontId="6" fillId="11" borderId="38" xfId="1" applyFont="1" applyFill="1" applyBorder="1" applyAlignment="1">
      <alignment horizontal="center" vertical="center" wrapText="1"/>
    </xf>
    <xf numFmtId="0" fontId="6" fillId="11" borderId="9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 wrapText="1"/>
    </xf>
    <xf numFmtId="0" fontId="4" fillId="12" borderId="61" xfId="4" applyFont="1" applyFill="1" applyBorder="1" applyAlignment="1">
      <alignment vertical="center"/>
    </xf>
    <xf numFmtId="0" fontId="4" fillId="12" borderId="62" xfId="4" applyFont="1" applyFill="1" applyBorder="1" applyAlignment="1">
      <alignment vertical="center"/>
    </xf>
    <xf numFmtId="0" fontId="7" fillId="12" borderId="62" xfId="4" applyFont="1" applyFill="1" applyBorder="1" applyAlignment="1">
      <alignment vertical="center"/>
    </xf>
    <xf numFmtId="0" fontId="4" fillId="12" borderId="63" xfId="4" applyFont="1" applyFill="1" applyBorder="1" applyAlignment="1">
      <alignment vertical="center"/>
    </xf>
    <xf numFmtId="166" fontId="9" fillId="5" borderId="30" xfId="1" applyNumberFormat="1" applyFont="1" applyFill="1" applyBorder="1" applyAlignment="1">
      <alignment horizontal="center" vertical="center" wrapText="1"/>
    </xf>
    <xf numFmtId="0" fontId="13" fillId="5" borderId="31" xfId="1" applyFont="1" applyFill="1" applyBorder="1" applyAlignment="1">
      <alignment horizontal="center" vertical="center" wrapText="1"/>
    </xf>
    <xf numFmtId="0" fontId="9" fillId="5" borderId="45" xfId="1" applyFont="1" applyFill="1" applyBorder="1" applyAlignment="1">
      <alignment horizontal="center" vertical="center" wrapText="1"/>
    </xf>
    <xf numFmtId="166" fontId="9" fillId="4" borderId="55" xfId="1" applyNumberFormat="1" applyFont="1" applyFill="1" applyBorder="1" applyAlignment="1">
      <alignment horizontal="center" vertical="center" wrapText="1"/>
    </xf>
    <xf numFmtId="166" fontId="9" fillId="4" borderId="64" xfId="1" applyNumberFormat="1" applyFont="1" applyFill="1" applyBorder="1" applyAlignment="1">
      <alignment horizontal="center" vertical="center" wrapText="1"/>
    </xf>
    <xf numFmtId="166" fontId="9" fillId="4" borderId="64" xfId="1" applyNumberFormat="1" applyFont="1" applyFill="1" applyBorder="1" applyAlignment="1">
      <alignment horizontal="center" vertical="center" wrapText="1"/>
    </xf>
    <xf numFmtId="166" fontId="9" fillId="4" borderId="56" xfId="1" applyNumberFormat="1" applyFont="1" applyFill="1" applyBorder="1" applyAlignment="1">
      <alignment horizontal="center" vertical="center" wrapText="1"/>
    </xf>
    <xf numFmtId="166" fontId="9" fillId="5" borderId="55" xfId="4" applyNumberFormat="1" applyFont="1" applyFill="1" applyBorder="1" applyAlignment="1">
      <alignment horizontal="center" vertical="center" wrapText="1"/>
    </xf>
    <xf numFmtId="166" fontId="16" fillId="5" borderId="64" xfId="4" applyNumberFormat="1" applyFont="1" applyFill="1" applyBorder="1" applyAlignment="1">
      <alignment horizontal="center" vertical="center" wrapText="1"/>
    </xf>
    <xf numFmtId="166" fontId="9" fillId="5" borderId="64" xfId="4" applyNumberFormat="1" applyFont="1" applyFill="1" applyBorder="1" applyAlignment="1">
      <alignment horizontal="center" vertical="center" wrapText="1"/>
    </xf>
    <xf numFmtId="0" fontId="6" fillId="5" borderId="64" xfId="4" applyFont="1" applyFill="1" applyBorder="1" applyAlignment="1">
      <alignment horizontal="center" vertical="center" wrapText="1"/>
    </xf>
    <xf numFmtId="166" fontId="18" fillId="5" borderId="64" xfId="4" applyNumberFormat="1" applyFont="1" applyFill="1" applyBorder="1" applyAlignment="1">
      <alignment horizontal="center" vertical="center" wrapText="1"/>
    </xf>
    <xf numFmtId="166" fontId="13" fillId="5" borderId="64" xfId="4" applyNumberFormat="1" applyFont="1" applyFill="1" applyBorder="1" applyAlignment="1">
      <alignment horizontal="center" vertical="center" wrapText="1"/>
    </xf>
    <xf numFmtId="166" fontId="9" fillId="5" borderId="56" xfId="4" applyNumberFormat="1" applyFont="1" applyFill="1" applyBorder="1" applyAlignment="1">
      <alignment horizontal="center" vertical="center" wrapText="1"/>
    </xf>
    <xf numFmtId="0" fontId="9" fillId="5" borderId="7" xfId="4" applyFont="1" applyFill="1" applyBorder="1" applyAlignment="1">
      <alignment horizontal="center" vertical="center" wrapText="1"/>
    </xf>
    <xf numFmtId="166" fontId="9" fillId="5" borderId="65" xfId="1" applyNumberFormat="1" applyFont="1" applyFill="1" applyBorder="1" applyAlignment="1">
      <alignment horizontal="center" vertical="center" wrapText="1"/>
    </xf>
    <xf numFmtId="0" fontId="13" fillId="5" borderId="50" xfId="1" applyFont="1" applyFill="1" applyBorder="1" applyAlignment="1">
      <alignment horizontal="center" vertical="center" wrapText="1"/>
    </xf>
    <xf numFmtId="0" fontId="9" fillId="5" borderId="28" xfId="1" applyFont="1" applyFill="1" applyBorder="1" applyAlignment="1">
      <alignment horizontal="center" vertical="center" wrapText="1"/>
    </xf>
    <xf numFmtId="166" fontId="9" fillId="4" borderId="65" xfId="1" applyNumberFormat="1" applyFont="1" applyFill="1" applyBorder="1" applyAlignment="1">
      <alignment horizontal="center" vertical="center" wrapText="1"/>
    </xf>
    <xf numFmtId="166" fontId="9" fillId="4" borderId="66" xfId="1" applyNumberFormat="1" applyFont="1" applyFill="1" applyBorder="1" applyAlignment="1">
      <alignment horizontal="center" vertical="center" wrapText="1"/>
    </xf>
    <xf numFmtId="166" fontId="9" fillId="4" borderId="66" xfId="1" applyNumberFormat="1" applyFont="1" applyFill="1" applyBorder="1" applyAlignment="1">
      <alignment horizontal="center" vertical="center" wrapText="1"/>
    </xf>
    <xf numFmtId="166" fontId="9" fillId="4" borderId="50" xfId="1" applyNumberFormat="1" applyFont="1" applyFill="1" applyBorder="1" applyAlignment="1">
      <alignment horizontal="center" vertical="center" wrapText="1"/>
    </xf>
    <xf numFmtId="166" fontId="9" fillId="5" borderId="65" xfId="4" applyNumberFormat="1" applyFont="1" applyFill="1" applyBorder="1" applyAlignment="1">
      <alignment horizontal="center" vertical="center" wrapText="1"/>
    </xf>
    <xf numFmtId="166" fontId="16" fillId="5" borderId="66" xfId="4" applyNumberFormat="1" applyFont="1" applyFill="1" applyBorder="1" applyAlignment="1">
      <alignment horizontal="center" vertical="center" wrapText="1"/>
    </xf>
    <xf numFmtId="166" fontId="9" fillId="5" borderId="66" xfId="4" applyNumberFormat="1" applyFont="1" applyFill="1" applyBorder="1" applyAlignment="1">
      <alignment horizontal="center" vertical="center" wrapText="1"/>
    </xf>
    <xf numFmtId="0" fontId="6" fillId="5" borderId="66" xfId="4" applyFont="1" applyFill="1" applyBorder="1" applyAlignment="1">
      <alignment horizontal="center" vertical="center" wrapText="1"/>
    </xf>
    <xf numFmtId="166" fontId="18" fillId="5" borderId="66" xfId="4" applyNumberFormat="1" applyFont="1" applyFill="1" applyBorder="1" applyAlignment="1">
      <alignment horizontal="center" vertical="center" wrapText="1"/>
    </xf>
    <xf numFmtId="166" fontId="13" fillId="5" borderId="66" xfId="4" applyNumberFormat="1" applyFont="1" applyFill="1" applyBorder="1" applyAlignment="1">
      <alignment horizontal="center" vertical="center" wrapText="1"/>
    </xf>
    <xf numFmtId="166" fontId="9" fillId="5" borderId="50" xfId="4" applyNumberFormat="1" applyFont="1" applyFill="1" applyBorder="1" applyAlignment="1">
      <alignment horizontal="center" vertical="center" wrapText="1"/>
    </xf>
    <xf numFmtId="0" fontId="9" fillId="5" borderId="28" xfId="4" applyFont="1" applyFill="1" applyBorder="1" applyAlignment="1">
      <alignment horizontal="center" vertical="center" wrapText="1"/>
    </xf>
    <xf numFmtId="166" fontId="9" fillId="5" borderId="40" xfId="1" applyNumberFormat="1" applyFont="1" applyFill="1" applyBorder="1" applyAlignment="1">
      <alignment horizontal="center" vertical="center" wrapText="1"/>
    </xf>
    <xf numFmtId="0" fontId="13" fillId="5" borderId="37" xfId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 vertical="center" wrapText="1"/>
    </xf>
    <xf numFmtId="166" fontId="9" fillId="4" borderId="40" xfId="1" applyNumberFormat="1" applyFont="1" applyFill="1" applyBorder="1" applyAlignment="1">
      <alignment horizontal="center" vertical="center" wrapText="1"/>
    </xf>
    <xf numFmtId="166" fontId="9" fillId="4" borderId="36" xfId="1" applyNumberFormat="1" applyFont="1" applyFill="1" applyBorder="1" applyAlignment="1">
      <alignment horizontal="center" vertical="center" wrapText="1"/>
    </xf>
    <xf numFmtId="166" fontId="9" fillId="4" borderId="36" xfId="1" applyNumberFormat="1" applyFont="1" applyFill="1" applyBorder="1" applyAlignment="1">
      <alignment horizontal="center" vertical="center" wrapText="1"/>
    </xf>
    <xf numFmtId="166" fontId="9" fillId="4" borderId="37" xfId="1" applyNumberFormat="1" applyFont="1" applyFill="1" applyBorder="1" applyAlignment="1">
      <alignment horizontal="center" vertical="center" wrapText="1"/>
    </xf>
    <xf numFmtId="166" fontId="9" fillId="6" borderId="0" xfId="1" applyNumberFormat="1" applyFont="1" applyFill="1" applyBorder="1" applyAlignment="1">
      <alignment horizontal="center" vertical="center" wrapText="1"/>
    </xf>
    <xf numFmtId="166" fontId="9" fillId="5" borderId="16" xfId="4" applyNumberFormat="1" applyFont="1" applyFill="1" applyBorder="1" applyAlignment="1">
      <alignment horizontal="center" vertical="center" wrapText="1"/>
    </xf>
    <xf numFmtId="166" fontId="16" fillId="5" borderId="67" xfId="4" applyNumberFormat="1" applyFont="1" applyFill="1" applyBorder="1" applyAlignment="1">
      <alignment horizontal="center" vertical="center" wrapText="1"/>
    </xf>
    <xf numFmtId="166" fontId="9" fillId="5" borderId="67" xfId="4" applyNumberFormat="1" applyFont="1" applyFill="1" applyBorder="1" applyAlignment="1">
      <alignment horizontal="center" vertical="center" wrapText="1"/>
    </xf>
    <xf numFmtId="0" fontId="6" fillId="5" borderId="67" xfId="4" applyFont="1" applyFill="1" applyBorder="1" applyAlignment="1">
      <alignment horizontal="center" vertical="center" wrapText="1"/>
    </xf>
    <xf numFmtId="166" fontId="18" fillId="5" borderId="67" xfId="4" applyNumberFormat="1" applyFont="1" applyFill="1" applyBorder="1" applyAlignment="1">
      <alignment horizontal="center" vertical="center" wrapText="1"/>
    </xf>
    <xf numFmtId="166" fontId="13" fillId="5" borderId="67" xfId="4" applyNumberFormat="1" applyFont="1" applyFill="1" applyBorder="1" applyAlignment="1">
      <alignment horizontal="center" vertical="center" wrapText="1"/>
    </xf>
    <xf numFmtId="166" fontId="9" fillId="5" borderId="17" xfId="4" applyNumberFormat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/>
    </xf>
    <xf numFmtId="0" fontId="9" fillId="4" borderId="38" xfId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9" fillId="6" borderId="0" xfId="1" applyFont="1" applyFill="1" applyBorder="1" applyAlignment="1">
      <alignment horizontal="center"/>
    </xf>
    <xf numFmtId="0" fontId="9" fillId="5" borderId="68" xfId="4" applyFont="1" applyFill="1" applyBorder="1" applyAlignment="1">
      <alignment horizontal="centerContinuous"/>
    </xf>
    <xf numFmtId="0" fontId="9" fillId="5" borderId="69" xfId="4" applyFont="1" applyFill="1" applyBorder="1" applyAlignment="1">
      <alignment horizontal="centerContinuous"/>
    </xf>
    <xf numFmtId="0" fontId="14" fillId="5" borderId="69" xfId="4" applyFont="1" applyFill="1" applyBorder="1" applyAlignment="1">
      <alignment horizontal="centerContinuous"/>
    </xf>
    <xf numFmtId="0" fontId="9" fillId="5" borderId="32" xfId="4" applyFont="1" applyFill="1" applyBorder="1" applyAlignment="1">
      <alignment horizontal="centerContinuous"/>
    </xf>
    <xf numFmtId="49" fontId="2" fillId="0" borderId="0" xfId="1" applyNumberFormat="1" applyFont="1" applyFill="1" applyBorder="1" applyAlignment="1">
      <alignment horizontal="left" vertical="center"/>
    </xf>
    <xf numFmtId="0" fontId="1" fillId="0" borderId="8" xfId="4" applyBorder="1" applyAlignment="1">
      <alignment horizontal="center"/>
    </xf>
    <xf numFmtId="0" fontId="1" fillId="0" borderId="38" xfId="4" applyBorder="1" applyAlignment="1">
      <alignment horizontal="centerContinuous"/>
    </xf>
    <xf numFmtId="0" fontId="3" fillId="0" borderId="38" xfId="4" applyFont="1" applyBorder="1" applyAlignment="1">
      <alignment horizontal="centerContinuous"/>
    </xf>
    <xf numFmtId="0" fontId="4" fillId="0" borderId="9" xfId="4" applyFont="1" applyBorder="1" applyAlignment="1">
      <alignment horizontal="centerContinuous"/>
    </xf>
    <xf numFmtId="0" fontId="9" fillId="5" borderId="10" xfId="4" applyFont="1" applyFill="1" applyBorder="1" applyAlignment="1">
      <alignment horizontal="center" vertical="center" wrapText="1"/>
    </xf>
    <xf numFmtId="49" fontId="19" fillId="0" borderId="70" xfId="4" applyNumberFormat="1" applyFont="1" applyFill="1" applyBorder="1" applyAlignment="1">
      <alignment horizontal="center" vertical="center"/>
    </xf>
    <xf numFmtId="0" fontId="19" fillId="0" borderId="0" xfId="4" applyFont="1" applyFill="1" applyAlignment="1">
      <alignment horizontal="center" vertical="center"/>
    </xf>
    <xf numFmtId="0" fontId="11" fillId="0" borderId="0" xfId="4" applyFont="1" applyAlignment="1">
      <alignment horizontal="center"/>
    </xf>
    <xf numFmtId="0" fontId="20" fillId="0" borderId="0" xfId="4" applyFont="1" applyFill="1" applyAlignment="1">
      <alignment horizontal="center" vertical="center"/>
    </xf>
    <xf numFmtId="0" fontId="21" fillId="0" borderId="0" xfId="4" applyFont="1" applyFill="1" applyAlignment="1">
      <alignment horizontal="center" vertical="center"/>
    </xf>
    <xf numFmtId="49" fontId="19" fillId="0" borderId="0" xfId="4" applyNumberFormat="1" applyFont="1" applyFill="1" applyAlignment="1">
      <alignment horizontal="right" vertical="center"/>
    </xf>
    <xf numFmtId="0" fontId="19" fillId="0" borderId="0" xfId="4" applyFont="1" applyFill="1" applyAlignment="1">
      <alignment vertical="center"/>
    </xf>
    <xf numFmtId="0" fontId="22" fillId="0" borderId="0" xfId="4" applyFont="1" applyFill="1" applyBorder="1" applyAlignment="1">
      <alignment horizontal="center" vertical="center"/>
    </xf>
  </cellXfs>
  <cellStyles count="5">
    <cellStyle name="Millares_EJECUCION MINSA DICIEMBRE 2007" xfId="3"/>
    <cellStyle name="Millares_Hoja1 3 2" xfId="2"/>
    <cellStyle name="Normal" xfId="0" builtinId="0"/>
    <cellStyle name="Normal 14 2" xfId="1"/>
    <cellStyle name="Normal 2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0</xdr:row>
      <xdr:rowOff>119062</xdr:rowOff>
    </xdr:from>
    <xdr:to>
      <xdr:col>12</xdr:col>
      <xdr:colOff>346710</xdr:colOff>
      <xdr:row>0</xdr:row>
      <xdr:rowOff>881061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119062"/>
          <a:ext cx="7109460" cy="76199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49"/>
  <sheetViews>
    <sheetView tabSelected="1" zoomScale="40" zoomScaleNormal="40" workbookViewId="0"/>
  </sheetViews>
  <sheetFormatPr baseColWidth="10" defaultRowHeight="15"/>
  <cols>
    <col min="1" max="1" width="16.42578125" customWidth="1"/>
    <col min="3" max="3" width="14.85546875" customWidth="1"/>
    <col min="5" max="5" width="14.42578125" customWidth="1"/>
    <col min="7" max="7" width="15.85546875" customWidth="1"/>
    <col min="10" max="10" width="13" customWidth="1"/>
  </cols>
  <sheetData>
    <row r="1" spans="1:24" ht="81" customHeight="1"/>
    <row r="2" spans="1:24" ht="15.75">
      <c r="A2" s="389" t="s">
        <v>147</v>
      </c>
      <c r="B2" s="389"/>
      <c r="C2" s="389"/>
      <c r="D2" s="389"/>
      <c r="E2" s="389"/>
      <c r="F2" s="389"/>
      <c r="G2" s="389"/>
      <c r="H2" s="389"/>
      <c r="I2" s="389"/>
      <c r="J2" s="389"/>
    </row>
    <row r="3" spans="1:24" ht="15.75">
      <c r="A3" s="389" t="s">
        <v>146</v>
      </c>
      <c r="B3" s="389"/>
      <c r="C3" s="389"/>
      <c r="D3" s="389"/>
      <c r="E3" s="389"/>
      <c r="F3" s="389"/>
      <c r="G3" s="389"/>
      <c r="H3" s="389"/>
      <c r="I3" s="389"/>
      <c r="J3" s="389"/>
    </row>
    <row r="4" spans="1:24">
      <c r="B4" s="383"/>
      <c r="C4" s="388"/>
      <c r="D4" s="386"/>
      <c r="E4" s="387" t="s">
        <v>145</v>
      </c>
      <c r="F4" s="386"/>
      <c r="G4" s="386"/>
      <c r="H4" s="386"/>
      <c r="I4" s="386"/>
      <c r="J4" s="385"/>
      <c r="K4" s="384"/>
    </row>
    <row r="5" spans="1:24">
      <c r="A5" s="383" t="s">
        <v>144</v>
      </c>
    </row>
    <row r="6" spans="1:24">
      <c r="A6" s="383" t="s">
        <v>143</v>
      </c>
    </row>
    <row r="7" spans="1:24">
      <c r="A7" s="383" t="s">
        <v>142</v>
      </c>
    </row>
    <row r="8" spans="1:24" ht="15.75" thickBot="1">
      <c r="A8" s="382" t="s">
        <v>141</v>
      </c>
    </row>
    <row r="9" spans="1:24" ht="15.75" thickBot="1">
      <c r="A9" s="381" t="s">
        <v>124</v>
      </c>
      <c r="B9" s="380" t="s">
        <v>140</v>
      </c>
      <c r="C9" s="378"/>
      <c r="D9" s="378"/>
      <c r="E9" s="378"/>
      <c r="F9" s="378"/>
      <c r="G9" s="378"/>
      <c r="H9" s="378"/>
      <c r="I9" s="378"/>
      <c r="J9" s="379"/>
      <c r="K9" s="378"/>
      <c r="L9" s="378"/>
      <c r="M9" s="378"/>
      <c r="N9" s="377"/>
      <c r="O9" s="376"/>
      <c r="P9" s="132" t="s">
        <v>139</v>
      </c>
      <c r="Q9" s="131"/>
      <c r="R9" s="131"/>
      <c r="S9" s="131"/>
      <c r="T9" s="130"/>
      <c r="U9" s="25"/>
      <c r="V9" s="25"/>
      <c r="W9" s="25"/>
      <c r="X9" s="25"/>
    </row>
    <row r="10" spans="1:24" ht="15.75" thickBot="1">
      <c r="A10" s="352"/>
      <c r="B10" s="375" t="s">
        <v>138</v>
      </c>
      <c r="C10" s="373"/>
      <c r="D10" s="373"/>
      <c r="E10" s="373"/>
      <c r="F10" s="373"/>
      <c r="G10" s="373"/>
      <c r="H10" s="373"/>
      <c r="I10" s="373"/>
      <c r="J10" s="374"/>
      <c r="K10" s="373"/>
      <c r="L10" s="373"/>
      <c r="M10" s="373"/>
      <c r="N10" s="372"/>
      <c r="O10" s="371"/>
      <c r="P10" s="370"/>
      <c r="Q10" s="369"/>
      <c r="R10" s="369"/>
      <c r="S10" s="369"/>
      <c r="T10" s="368"/>
      <c r="U10" s="25"/>
      <c r="V10" s="132" t="s">
        <v>137</v>
      </c>
      <c r="W10" s="131"/>
      <c r="X10" s="130"/>
    </row>
    <row r="11" spans="1:24">
      <c r="A11" s="352"/>
      <c r="B11" s="367" t="s">
        <v>135</v>
      </c>
      <c r="C11" s="366" t="s">
        <v>136</v>
      </c>
      <c r="D11" s="367" t="s">
        <v>135</v>
      </c>
      <c r="E11" s="366" t="s">
        <v>134</v>
      </c>
      <c r="F11" s="364" t="s">
        <v>123</v>
      </c>
      <c r="G11" s="366" t="s">
        <v>133</v>
      </c>
      <c r="H11" s="364" t="s">
        <v>123</v>
      </c>
      <c r="I11" s="363" t="s">
        <v>132</v>
      </c>
      <c r="J11" s="365" t="s">
        <v>131</v>
      </c>
      <c r="K11" s="364" t="s">
        <v>123</v>
      </c>
      <c r="L11" s="363" t="s">
        <v>130</v>
      </c>
      <c r="M11" s="362" t="s">
        <v>129</v>
      </c>
      <c r="N11" s="361" t="s">
        <v>128</v>
      </c>
      <c r="O11" s="360"/>
      <c r="P11" s="359" t="s">
        <v>127</v>
      </c>
      <c r="Q11" s="357"/>
      <c r="R11" s="358" t="s">
        <v>126</v>
      </c>
      <c r="S11" s="357"/>
      <c r="T11" s="356" t="s">
        <v>125</v>
      </c>
      <c r="U11" s="25"/>
      <c r="V11" s="355" t="s">
        <v>124</v>
      </c>
      <c r="W11" s="354" t="s">
        <v>123</v>
      </c>
      <c r="X11" s="353" t="s">
        <v>122</v>
      </c>
    </row>
    <row r="12" spans="1:24">
      <c r="A12" s="352"/>
      <c r="B12" s="351"/>
      <c r="C12" s="350"/>
      <c r="D12" s="351"/>
      <c r="E12" s="350"/>
      <c r="F12" s="348"/>
      <c r="G12" s="350"/>
      <c r="H12" s="348"/>
      <c r="I12" s="347"/>
      <c r="J12" s="349"/>
      <c r="K12" s="348"/>
      <c r="L12" s="347"/>
      <c r="M12" s="346"/>
      <c r="N12" s="345"/>
      <c r="O12" s="318"/>
      <c r="P12" s="344"/>
      <c r="Q12" s="342" t="s">
        <v>121</v>
      </c>
      <c r="R12" s="343"/>
      <c r="S12" s="342" t="s">
        <v>120</v>
      </c>
      <c r="T12" s="341"/>
      <c r="U12" s="25"/>
      <c r="V12" s="340"/>
      <c r="W12" s="339"/>
      <c r="X12" s="338"/>
    </row>
    <row r="13" spans="1:24" ht="24.75" thickBot="1">
      <c r="A13" s="337"/>
      <c r="B13" s="336"/>
      <c r="C13" s="335"/>
      <c r="D13" s="336"/>
      <c r="E13" s="335"/>
      <c r="F13" s="333"/>
      <c r="G13" s="335"/>
      <c r="H13" s="333"/>
      <c r="I13" s="332"/>
      <c r="J13" s="334"/>
      <c r="K13" s="333"/>
      <c r="L13" s="332"/>
      <c r="M13" s="331"/>
      <c r="N13" s="330"/>
      <c r="O13" s="318"/>
      <c r="P13" s="329"/>
      <c r="Q13" s="327" t="s">
        <v>119</v>
      </c>
      <c r="R13" s="328"/>
      <c r="S13" s="327" t="s">
        <v>118</v>
      </c>
      <c r="T13" s="326"/>
      <c r="U13" s="25"/>
      <c r="V13" s="325"/>
      <c r="W13" s="324"/>
      <c r="X13" s="323"/>
    </row>
    <row r="14" spans="1:24" ht="15.75" thickBot="1">
      <c r="A14" s="322" t="s">
        <v>116</v>
      </c>
      <c r="B14" s="320"/>
      <c r="C14" s="320"/>
      <c r="D14" s="320"/>
      <c r="E14" s="320"/>
      <c r="F14" s="320"/>
      <c r="G14" s="320"/>
      <c r="H14" s="320"/>
      <c r="I14" s="320"/>
      <c r="J14" s="321"/>
      <c r="K14" s="320"/>
      <c r="L14" s="320"/>
      <c r="M14" s="320"/>
      <c r="N14" s="319"/>
      <c r="O14" s="318"/>
      <c r="P14" s="317" t="s">
        <v>117</v>
      </c>
      <c r="Q14" s="316"/>
      <c r="R14" s="316"/>
      <c r="S14" s="316"/>
      <c r="T14" s="315"/>
      <c r="U14" s="25"/>
      <c r="V14" s="314" t="s">
        <v>116</v>
      </c>
      <c r="W14" s="313"/>
      <c r="X14" s="312"/>
    </row>
    <row r="15" spans="1:24" ht="23.25" thickBot="1">
      <c r="A15" s="178" t="s">
        <v>115</v>
      </c>
      <c r="B15" s="190">
        <f>SUM(B16:B24)</f>
        <v>13</v>
      </c>
      <c r="C15" s="193">
        <f>SUM(C16:C24)</f>
        <v>58346.249999999993</v>
      </c>
      <c r="D15" s="190">
        <f>SUM(D16:D24)</f>
        <v>0</v>
      </c>
      <c r="E15" s="193">
        <f>SUM(E16:E24)</f>
        <v>0</v>
      </c>
      <c r="F15" s="311">
        <f>SUM(F16:F24)</f>
        <v>0</v>
      </c>
      <c r="G15" s="290">
        <f>SUM(G16:G24)</f>
        <v>0</v>
      </c>
      <c r="H15" s="190">
        <f>SUM(H16:H24)</f>
        <v>7</v>
      </c>
      <c r="I15" s="189">
        <f>SUM(I16:I24)</f>
        <v>13625.22</v>
      </c>
      <c r="J15" s="189">
        <f>SUM(J16:J24)</f>
        <v>0</v>
      </c>
      <c r="K15" s="190">
        <f>SUM(K16:K24)</f>
        <v>0</v>
      </c>
      <c r="L15" s="189">
        <f>SUM(L16:L24)</f>
        <v>0</v>
      </c>
      <c r="M15" s="193">
        <f>SUM(M16:M24)</f>
        <v>0</v>
      </c>
      <c r="N15" s="310">
        <f>SUM(N16:N24)</f>
        <v>71971.47</v>
      </c>
      <c r="O15" s="69"/>
      <c r="P15" s="173">
        <f>SUM(P16:P24)</f>
        <v>0</v>
      </c>
      <c r="Q15" s="302">
        <f>SUM(Q16:Q24)</f>
        <v>0</v>
      </c>
      <c r="R15" s="301">
        <f>SUM(R16:R24)</f>
        <v>0</v>
      </c>
      <c r="S15" s="302">
        <f>SUM(S16:S24)</f>
        <v>0</v>
      </c>
      <c r="T15" s="184">
        <f>SUM(T16:T24)</f>
        <v>0</v>
      </c>
      <c r="U15" s="25"/>
      <c r="V15" s="197" t="s">
        <v>115</v>
      </c>
      <c r="W15" s="236">
        <f>SUM(W16:W24)</f>
        <v>8</v>
      </c>
      <c r="X15" s="172">
        <f>SUM(X16:X24)</f>
        <v>13783.86</v>
      </c>
    </row>
    <row r="16" spans="1:24">
      <c r="A16" s="300" t="s">
        <v>114</v>
      </c>
      <c r="B16" s="166"/>
      <c r="C16" s="231"/>
      <c r="D16" s="166"/>
      <c r="E16" s="231"/>
      <c r="F16" s="309"/>
      <c r="G16" s="308"/>
      <c r="H16" s="166"/>
      <c r="I16" s="165"/>
      <c r="J16" s="164"/>
      <c r="K16" s="163"/>
      <c r="L16" s="162"/>
      <c r="M16" s="92"/>
      <c r="N16" s="46">
        <f>C16+E16+G16+I16+J16+L16+M16</f>
        <v>0</v>
      </c>
      <c r="O16" s="69"/>
      <c r="P16" s="93"/>
      <c r="Q16" s="92"/>
      <c r="R16" s="161"/>
      <c r="S16" s="160"/>
      <c r="T16" s="159">
        <f>SUM(P16:S16)</f>
        <v>0</v>
      </c>
      <c r="U16" s="25"/>
      <c r="V16" s="307"/>
      <c r="W16" s="306"/>
      <c r="X16" s="305"/>
    </row>
    <row r="17" spans="1:24">
      <c r="A17" s="136" t="s">
        <v>113</v>
      </c>
      <c r="B17" s="154"/>
      <c r="C17" s="155"/>
      <c r="D17" s="154"/>
      <c r="E17" s="155"/>
      <c r="F17" s="154"/>
      <c r="G17" s="150"/>
      <c r="H17" s="154"/>
      <c r="I17" s="153"/>
      <c r="J17" s="152"/>
      <c r="K17" s="151"/>
      <c r="L17" s="150"/>
      <c r="M17" s="57"/>
      <c r="N17" s="46">
        <f>C17+E17+G17+I17+J17+L17+M17</f>
        <v>0</v>
      </c>
      <c r="O17" s="71"/>
      <c r="P17" s="58"/>
      <c r="Q17" s="57"/>
      <c r="R17" s="149"/>
      <c r="S17" s="148"/>
      <c r="T17" s="56">
        <f>SUM(P17:S17)</f>
        <v>0</v>
      </c>
      <c r="U17" s="25"/>
      <c r="V17" s="188" t="s">
        <v>113</v>
      </c>
      <c r="W17" s="286"/>
      <c r="X17" s="196"/>
    </row>
    <row r="18" spans="1:24">
      <c r="A18" s="136" t="s">
        <v>112</v>
      </c>
      <c r="B18" s="154"/>
      <c r="C18" s="155"/>
      <c r="D18" s="154"/>
      <c r="E18" s="155"/>
      <c r="F18" s="154"/>
      <c r="G18" s="150"/>
      <c r="H18" s="154"/>
      <c r="I18" s="153"/>
      <c r="J18" s="152"/>
      <c r="K18" s="151"/>
      <c r="L18" s="150"/>
      <c r="M18" s="57"/>
      <c r="N18" s="46">
        <f>C18+E18+G18+I18+J18+L18+M18</f>
        <v>0</v>
      </c>
      <c r="O18" s="71"/>
      <c r="P18" s="58"/>
      <c r="Q18" s="57"/>
      <c r="R18" s="149"/>
      <c r="S18" s="148"/>
      <c r="T18" s="56">
        <f>SUM(P18:S18)</f>
        <v>0</v>
      </c>
      <c r="U18" s="25"/>
      <c r="V18" s="188" t="s">
        <v>112</v>
      </c>
      <c r="W18" s="286"/>
      <c r="X18" s="196"/>
    </row>
    <row r="19" spans="1:24">
      <c r="A19" s="136" t="s">
        <v>111</v>
      </c>
      <c r="B19" s="154"/>
      <c r="C19" s="155"/>
      <c r="D19" s="154"/>
      <c r="E19" s="155"/>
      <c r="F19" s="154"/>
      <c r="G19" s="150"/>
      <c r="H19" s="154"/>
      <c r="I19" s="153"/>
      <c r="J19" s="152"/>
      <c r="K19" s="151"/>
      <c r="L19" s="150"/>
      <c r="M19" s="57"/>
      <c r="N19" s="46">
        <f>C19+E19+G19+I19+J19+L19+M19</f>
        <v>0</v>
      </c>
      <c r="O19" s="71"/>
      <c r="P19" s="58"/>
      <c r="Q19" s="57"/>
      <c r="R19" s="149"/>
      <c r="S19" s="148"/>
      <c r="T19" s="56">
        <f>SUM(P19:S19)</f>
        <v>0</v>
      </c>
      <c r="U19" s="25"/>
      <c r="V19" s="188" t="s">
        <v>111</v>
      </c>
      <c r="W19" s="286"/>
      <c r="X19" s="196"/>
    </row>
    <row r="20" spans="1:24">
      <c r="A20" s="136" t="s">
        <v>110</v>
      </c>
      <c r="B20" s="84">
        <v>1</v>
      </c>
      <c r="C20" s="70">
        <v>9815.0300000000007</v>
      </c>
      <c r="D20" s="84">
        <v>0</v>
      </c>
      <c r="E20" s="70">
        <v>0</v>
      </c>
      <c r="F20" s="84"/>
      <c r="G20" s="70"/>
      <c r="H20" s="84">
        <v>0</v>
      </c>
      <c r="I20" s="70">
        <v>0</v>
      </c>
      <c r="J20" s="70">
        <v>0</v>
      </c>
      <c r="K20" s="70"/>
      <c r="L20" s="70">
        <v>0</v>
      </c>
      <c r="M20" s="70">
        <v>0</v>
      </c>
      <c r="N20" s="46">
        <f>C20+E20+G20+I20+J20+L20+M20</f>
        <v>9815.0300000000007</v>
      </c>
      <c r="O20" s="70">
        <v>8458</v>
      </c>
      <c r="P20" s="70">
        <v>0</v>
      </c>
      <c r="Q20" s="84">
        <v>0</v>
      </c>
      <c r="R20" s="70">
        <v>0</v>
      </c>
      <c r="S20" s="70">
        <v>0</v>
      </c>
      <c r="T20" s="56">
        <f>SUM(P20:S20)</f>
        <v>0</v>
      </c>
      <c r="U20" s="25"/>
      <c r="V20" s="188" t="s">
        <v>110</v>
      </c>
      <c r="W20" s="84">
        <v>0</v>
      </c>
      <c r="X20" s="70">
        <v>0</v>
      </c>
    </row>
    <row r="21" spans="1:24">
      <c r="A21" s="136" t="s">
        <v>109</v>
      </c>
      <c r="B21" s="84">
        <v>3</v>
      </c>
      <c r="C21" s="70">
        <v>24725.14</v>
      </c>
      <c r="D21" s="84">
        <v>0</v>
      </c>
      <c r="E21" s="70">
        <v>0</v>
      </c>
      <c r="F21" s="84"/>
      <c r="G21" s="70"/>
      <c r="H21" s="84">
        <v>0</v>
      </c>
      <c r="I21" s="70">
        <v>0</v>
      </c>
      <c r="J21" s="70">
        <v>0</v>
      </c>
      <c r="K21" s="70"/>
      <c r="L21" s="70">
        <v>0</v>
      </c>
      <c r="M21" s="70">
        <v>0</v>
      </c>
      <c r="N21" s="46">
        <f>C21+E21+G21+I21+J21+L21+M21</f>
        <v>24725.14</v>
      </c>
      <c r="O21" s="70">
        <v>10654.21</v>
      </c>
      <c r="P21" s="70">
        <v>0</v>
      </c>
      <c r="Q21" s="84">
        <v>0</v>
      </c>
      <c r="R21" s="70">
        <v>0</v>
      </c>
      <c r="S21" s="70">
        <v>0</v>
      </c>
      <c r="T21" s="56">
        <f>SUM(P21:S21)</f>
        <v>0</v>
      </c>
      <c r="U21" s="25"/>
      <c r="V21" s="188" t="s">
        <v>109</v>
      </c>
      <c r="W21" s="84">
        <v>1</v>
      </c>
      <c r="X21" s="70">
        <v>1463.26</v>
      </c>
    </row>
    <row r="22" spans="1:24">
      <c r="A22" s="136" t="s">
        <v>108</v>
      </c>
      <c r="B22" s="84">
        <v>7</v>
      </c>
      <c r="C22" s="70">
        <v>21231.37</v>
      </c>
      <c r="D22" s="84">
        <v>0</v>
      </c>
      <c r="E22" s="70">
        <v>0</v>
      </c>
      <c r="F22" s="84"/>
      <c r="G22" s="70"/>
      <c r="H22" s="84">
        <v>5</v>
      </c>
      <c r="I22" s="70">
        <v>11180.88</v>
      </c>
      <c r="J22" s="70">
        <v>0</v>
      </c>
      <c r="K22" s="70"/>
      <c r="L22" s="70">
        <v>0</v>
      </c>
      <c r="M22" s="70">
        <v>0</v>
      </c>
      <c r="N22" s="46">
        <f>C22+E22+G22+I22+J22+L22+M22</f>
        <v>32412.25</v>
      </c>
      <c r="O22" s="70">
        <v>17190</v>
      </c>
      <c r="P22" s="70">
        <v>0</v>
      </c>
      <c r="Q22" s="84"/>
      <c r="R22" s="70"/>
      <c r="S22" s="70">
        <v>0</v>
      </c>
      <c r="T22" s="56">
        <f>SUM(P22:S22)</f>
        <v>0</v>
      </c>
      <c r="U22" s="25"/>
      <c r="V22" s="188" t="s">
        <v>108</v>
      </c>
      <c r="W22" s="84">
        <v>3</v>
      </c>
      <c r="X22" s="70">
        <v>6599.1</v>
      </c>
    </row>
    <row r="23" spans="1:24">
      <c r="A23" s="136" t="s">
        <v>107</v>
      </c>
      <c r="B23" s="84">
        <v>0</v>
      </c>
      <c r="C23" s="70">
        <v>0</v>
      </c>
      <c r="D23" s="84">
        <v>0</v>
      </c>
      <c r="E23" s="70">
        <v>0</v>
      </c>
      <c r="F23" s="84">
        <v>0</v>
      </c>
      <c r="G23" s="70">
        <v>0</v>
      </c>
      <c r="H23" s="84">
        <v>0</v>
      </c>
      <c r="I23" s="70">
        <v>0</v>
      </c>
      <c r="J23" s="70">
        <v>0</v>
      </c>
      <c r="K23" s="70"/>
      <c r="L23" s="70">
        <v>0</v>
      </c>
      <c r="M23" s="70">
        <v>0</v>
      </c>
      <c r="N23" s="46">
        <f>C23+E23+G23+I23+J23+L23+M23</f>
        <v>0</v>
      </c>
      <c r="O23" s="70">
        <v>0</v>
      </c>
      <c r="P23" s="70">
        <v>0</v>
      </c>
      <c r="Q23" s="84">
        <v>0</v>
      </c>
      <c r="R23" s="70">
        <v>0</v>
      </c>
      <c r="S23" s="70">
        <v>0</v>
      </c>
      <c r="T23" s="56">
        <f>SUM(P23:S23)</f>
        <v>0</v>
      </c>
      <c r="U23" s="25"/>
      <c r="V23" s="188" t="s">
        <v>107</v>
      </c>
      <c r="W23" s="84">
        <v>0</v>
      </c>
      <c r="X23" s="70">
        <v>0</v>
      </c>
    </row>
    <row r="24" spans="1:24" ht="15.75" thickBot="1">
      <c r="A24" s="135" t="s">
        <v>106</v>
      </c>
      <c r="B24" s="84">
        <v>2</v>
      </c>
      <c r="C24" s="70">
        <v>2574.71</v>
      </c>
      <c r="D24" s="84">
        <v>0</v>
      </c>
      <c r="E24" s="70">
        <v>0</v>
      </c>
      <c r="F24" s="84">
        <v>0</v>
      </c>
      <c r="G24" s="70">
        <v>0</v>
      </c>
      <c r="H24" s="84">
        <v>2</v>
      </c>
      <c r="I24" s="70">
        <v>2444.34</v>
      </c>
      <c r="J24" s="70">
        <v>0</v>
      </c>
      <c r="K24" s="70"/>
      <c r="L24" s="70">
        <v>0</v>
      </c>
      <c r="M24" s="70">
        <v>0</v>
      </c>
      <c r="N24" s="46">
        <f>C24+E24+G24+I24+J24+L24+M24</f>
        <v>5019.05</v>
      </c>
      <c r="O24" s="70">
        <v>2188.8200000000002</v>
      </c>
      <c r="P24" s="70">
        <v>0</v>
      </c>
      <c r="Q24" s="84">
        <v>0</v>
      </c>
      <c r="R24" s="70">
        <v>0</v>
      </c>
      <c r="S24" s="70">
        <v>0</v>
      </c>
      <c r="T24" s="43">
        <f>SUM(P24:S24)</f>
        <v>0</v>
      </c>
      <c r="U24" s="25"/>
      <c r="V24" s="188" t="s">
        <v>106</v>
      </c>
      <c r="W24" s="84">
        <v>4</v>
      </c>
      <c r="X24" s="70">
        <v>5721.5</v>
      </c>
    </row>
    <row r="25" spans="1:24" ht="57" thickBot="1">
      <c r="A25" s="178" t="s">
        <v>89</v>
      </c>
      <c r="B25" s="190">
        <f>SUM(B26:B31)</f>
        <v>34</v>
      </c>
      <c r="C25" s="302">
        <f>SUM(C26:C31)</f>
        <v>70663.33</v>
      </c>
      <c r="D25" s="304">
        <f>SUM(D26:D31)</f>
        <v>0</v>
      </c>
      <c r="E25" s="302">
        <f>SUM(E26:E31)</f>
        <v>0</v>
      </c>
      <c r="F25" s="304">
        <f>SUM(F26:F31)</f>
        <v>0</v>
      </c>
      <c r="G25" s="172">
        <f>SUM(F26:F31)</f>
        <v>0</v>
      </c>
      <c r="H25" s="190">
        <f>SUM(H26:H31)</f>
        <v>28</v>
      </c>
      <c r="I25" s="189">
        <f>SUM(I26:I31)</f>
        <v>43585.55</v>
      </c>
      <c r="J25" s="189">
        <f>SUM(J26:J31)</f>
        <v>0</v>
      </c>
      <c r="K25" s="176">
        <f>SUM(K26:K31)</f>
        <v>0</v>
      </c>
      <c r="L25" s="175">
        <f>SUM(L26:L31)</f>
        <v>0</v>
      </c>
      <c r="M25" s="172"/>
      <c r="N25" s="303">
        <f>SUM(N26:N31)</f>
        <v>114248.88</v>
      </c>
      <c r="O25" s="71"/>
      <c r="P25" s="173">
        <f>SUM(P26:P31)</f>
        <v>0</v>
      </c>
      <c r="Q25" s="302">
        <f>SUM(Q26:Q31)</f>
        <v>0</v>
      </c>
      <c r="R25" s="301">
        <f>SUM(R26:R31)</f>
        <v>0</v>
      </c>
      <c r="S25" s="302">
        <f>SUM(S26:S31)</f>
        <v>0</v>
      </c>
      <c r="T25" s="169">
        <f>SUM(T26:T31)</f>
        <v>0</v>
      </c>
      <c r="U25" s="25"/>
      <c r="V25" s="197" t="s">
        <v>88</v>
      </c>
      <c r="W25" s="236">
        <f>SUM(W26:W31)</f>
        <v>9</v>
      </c>
      <c r="X25" s="301">
        <f>SUM(X26:X31)</f>
        <v>23177.559999999998</v>
      </c>
    </row>
    <row r="26" spans="1:24" ht="22.5">
      <c r="A26" s="300" t="s">
        <v>87</v>
      </c>
      <c r="B26" s="84">
        <v>1</v>
      </c>
      <c r="C26" s="70">
        <v>4777.49</v>
      </c>
      <c r="D26" s="84">
        <v>0</v>
      </c>
      <c r="E26" s="70">
        <v>0</v>
      </c>
      <c r="F26" s="84">
        <v>0</v>
      </c>
      <c r="G26" s="70">
        <v>0</v>
      </c>
      <c r="H26" s="84">
        <v>1</v>
      </c>
      <c r="I26" s="70">
        <v>1222.17</v>
      </c>
      <c r="J26" s="70">
        <v>0</v>
      </c>
      <c r="K26" s="70"/>
      <c r="L26" s="70">
        <v>0</v>
      </c>
      <c r="M26" s="70">
        <v>0</v>
      </c>
      <c r="N26" s="46">
        <f>C26+E26+G26+I26+J26+L26+M26</f>
        <v>5999.66</v>
      </c>
      <c r="O26" s="71"/>
      <c r="P26" s="93"/>
      <c r="Q26" s="92"/>
      <c r="R26" s="161"/>
      <c r="S26" s="160"/>
      <c r="T26" s="159">
        <f>SUM(P26:S26)</f>
        <v>0</v>
      </c>
      <c r="U26" s="25"/>
      <c r="V26" s="297" t="s">
        <v>86</v>
      </c>
      <c r="W26" s="84">
        <v>1</v>
      </c>
      <c r="X26" s="70">
        <v>1214.1099999999999</v>
      </c>
    </row>
    <row r="27" spans="1:24" ht="22.5">
      <c r="A27" s="299" t="s">
        <v>105</v>
      </c>
      <c r="B27" s="84">
        <v>0</v>
      </c>
      <c r="C27" s="70">
        <v>0</v>
      </c>
      <c r="D27" s="84">
        <v>0</v>
      </c>
      <c r="E27" s="70">
        <v>0</v>
      </c>
      <c r="F27" s="84">
        <v>0</v>
      </c>
      <c r="G27" s="70">
        <v>0</v>
      </c>
      <c r="H27" s="84">
        <v>0</v>
      </c>
      <c r="I27" s="70">
        <v>0</v>
      </c>
      <c r="J27" s="70">
        <v>0</v>
      </c>
      <c r="K27" s="70"/>
      <c r="L27" s="70">
        <v>0</v>
      </c>
      <c r="M27" s="70">
        <v>0</v>
      </c>
      <c r="N27" s="46">
        <f>C27+E27+G27+I27+J27+L27+M27</f>
        <v>0</v>
      </c>
      <c r="O27" s="71"/>
      <c r="P27" s="58"/>
      <c r="Q27" s="57"/>
      <c r="R27" s="149"/>
      <c r="S27" s="148"/>
      <c r="T27" s="56">
        <f>SUM(P27:S27)</f>
        <v>0</v>
      </c>
      <c r="U27" s="25"/>
      <c r="V27" s="297" t="s">
        <v>84</v>
      </c>
      <c r="W27" s="84">
        <v>1</v>
      </c>
      <c r="X27" s="70">
        <v>1240.7</v>
      </c>
    </row>
    <row r="28" spans="1:24" ht="22.5">
      <c r="A28" s="299" t="s">
        <v>83</v>
      </c>
      <c r="B28" s="84">
        <v>1</v>
      </c>
      <c r="C28" s="70">
        <v>1006.47</v>
      </c>
      <c r="D28" s="84">
        <v>0</v>
      </c>
      <c r="E28" s="70">
        <v>0</v>
      </c>
      <c r="F28" s="84">
        <v>0</v>
      </c>
      <c r="G28" s="70">
        <v>0</v>
      </c>
      <c r="H28" s="84">
        <v>1</v>
      </c>
      <c r="I28" s="70">
        <v>1222.17</v>
      </c>
      <c r="J28" s="70">
        <v>0</v>
      </c>
      <c r="K28" s="70"/>
      <c r="L28" s="70">
        <v>0</v>
      </c>
      <c r="M28" s="70">
        <v>0</v>
      </c>
      <c r="N28" s="46">
        <f>C28+E28+G28+I28+J28+L28+M28</f>
        <v>2228.6400000000003</v>
      </c>
      <c r="O28" s="71"/>
      <c r="P28" s="58"/>
      <c r="Q28" s="57"/>
      <c r="R28" s="149"/>
      <c r="S28" s="148"/>
      <c r="T28" s="56">
        <f>SUM(P28:S28)</f>
        <v>0</v>
      </c>
      <c r="U28" s="25"/>
      <c r="V28" s="297" t="s">
        <v>82</v>
      </c>
      <c r="W28" s="84">
        <v>3</v>
      </c>
      <c r="X28" s="70">
        <v>8743.4699999999993</v>
      </c>
    </row>
    <row r="29" spans="1:24" ht="22.5">
      <c r="A29" s="299" t="s">
        <v>81</v>
      </c>
      <c r="B29" s="84">
        <v>19</v>
      </c>
      <c r="C29" s="70">
        <v>38923.51</v>
      </c>
      <c r="D29" s="84">
        <v>0</v>
      </c>
      <c r="E29" s="70">
        <v>0</v>
      </c>
      <c r="F29" s="84">
        <v>0</v>
      </c>
      <c r="G29" s="70">
        <v>0</v>
      </c>
      <c r="H29" s="84">
        <v>17</v>
      </c>
      <c r="I29" s="70">
        <v>22523.16</v>
      </c>
      <c r="J29" s="70">
        <v>0</v>
      </c>
      <c r="K29" s="70"/>
      <c r="L29" s="70">
        <v>0</v>
      </c>
      <c r="M29" s="70">
        <v>0</v>
      </c>
      <c r="N29" s="46">
        <f>C29+E29+G29+I29+J29+L29+M29</f>
        <v>61446.67</v>
      </c>
      <c r="O29" s="71"/>
      <c r="P29" s="58"/>
      <c r="Q29" s="57"/>
      <c r="R29" s="149"/>
      <c r="S29" s="148"/>
      <c r="T29" s="56">
        <f>SUM(P29:S29)</f>
        <v>0</v>
      </c>
      <c r="U29" s="25"/>
      <c r="V29" s="297" t="s">
        <v>80</v>
      </c>
      <c r="W29" s="84">
        <v>2</v>
      </c>
      <c r="X29" s="70">
        <v>7127.46</v>
      </c>
    </row>
    <row r="30" spans="1:24" ht="22.5">
      <c r="A30" s="299" t="s">
        <v>79</v>
      </c>
      <c r="B30" s="84">
        <v>6</v>
      </c>
      <c r="C30" s="70">
        <v>8899.3799999999992</v>
      </c>
      <c r="D30" s="84">
        <v>0</v>
      </c>
      <c r="E30" s="70">
        <v>0</v>
      </c>
      <c r="F30" s="84">
        <v>0</v>
      </c>
      <c r="G30" s="70">
        <v>0</v>
      </c>
      <c r="H30" s="84">
        <v>4</v>
      </c>
      <c r="I30" s="70">
        <v>8527.94</v>
      </c>
      <c r="J30" s="70">
        <v>0</v>
      </c>
      <c r="K30" s="70"/>
      <c r="L30" s="70">
        <v>0</v>
      </c>
      <c r="M30" s="70">
        <v>0</v>
      </c>
      <c r="N30" s="46">
        <f>C30+E30+G30+I30+J30+L30+M30</f>
        <v>17427.32</v>
      </c>
      <c r="O30" s="71"/>
      <c r="P30" s="58"/>
      <c r="Q30" s="57"/>
      <c r="R30" s="149"/>
      <c r="S30" s="148"/>
      <c r="T30" s="56">
        <f>SUM(P30:S30)</f>
        <v>0</v>
      </c>
      <c r="U30" s="25"/>
      <c r="V30" s="297" t="s">
        <v>78</v>
      </c>
      <c r="W30" s="84">
        <v>2</v>
      </c>
      <c r="X30" s="70">
        <v>4851.82</v>
      </c>
    </row>
    <row r="31" spans="1:24" ht="23.25" thickBot="1">
      <c r="A31" s="298" t="s">
        <v>77</v>
      </c>
      <c r="B31" s="84">
        <v>7</v>
      </c>
      <c r="C31" s="70">
        <v>17056.48</v>
      </c>
      <c r="D31" s="84">
        <v>0</v>
      </c>
      <c r="E31" s="70">
        <v>0</v>
      </c>
      <c r="F31" s="84">
        <v>0</v>
      </c>
      <c r="G31" s="70">
        <v>0</v>
      </c>
      <c r="H31" s="84">
        <v>5</v>
      </c>
      <c r="I31" s="70">
        <v>10090.11</v>
      </c>
      <c r="J31" s="70">
        <v>0</v>
      </c>
      <c r="K31" s="70"/>
      <c r="L31" s="70">
        <v>0</v>
      </c>
      <c r="M31" s="70">
        <v>0</v>
      </c>
      <c r="N31" s="46">
        <f>C31+E31+G31+I31+J31+L31+M31</f>
        <v>27146.59</v>
      </c>
      <c r="O31" s="71"/>
      <c r="P31" s="45"/>
      <c r="Q31" s="44"/>
      <c r="R31" s="183"/>
      <c r="S31" s="182"/>
      <c r="T31" s="43">
        <f>SUM(P31:S31)</f>
        <v>0</v>
      </c>
      <c r="U31" s="25"/>
      <c r="V31" s="297" t="s">
        <v>76</v>
      </c>
      <c r="W31" s="84">
        <v>0</v>
      </c>
      <c r="X31" s="70">
        <v>0</v>
      </c>
    </row>
    <row r="32" spans="1:24" ht="34.5" thickBot="1">
      <c r="A32" s="178" t="s">
        <v>75</v>
      </c>
      <c r="B32" s="190">
        <f>SUM(B33:B38)</f>
        <v>116</v>
      </c>
      <c r="C32" s="172">
        <f>SUM(C33:C38)</f>
        <v>175392.13999999998</v>
      </c>
      <c r="D32" s="190">
        <f>SUM(D33:D38)</f>
        <v>0</v>
      </c>
      <c r="E32" s="193">
        <f>SUM(E33:E38)</f>
        <v>0</v>
      </c>
      <c r="F32" s="190">
        <f>SUM(F33:F38)</f>
        <v>3</v>
      </c>
      <c r="G32" s="172">
        <f>SUM(G33:G38)</f>
        <v>1577.5900000000001</v>
      </c>
      <c r="H32" s="190">
        <f>SUM(H33:H38)</f>
        <v>107</v>
      </c>
      <c r="I32" s="175">
        <f>SUM(I33:I38)</f>
        <v>138514.96999999997</v>
      </c>
      <c r="J32" s="175">
        <f>SUM(J33:J38)</f>
        <v>0</v>
      </c>
      <c r="K32" s="176">
        <f>SUM(K33:K38)</f>
        <v>0</v>
      </c>
      <c r="L32" s="175">
        <f>SUM(L33:L38)</f>
        <v>0</v>
      </c>
      <c r="M32" s="172"/>
      <c r="N32" s="169">
        <f>SUM(N33:N38)</f>
        <v>315484.7</v>
      </c>
      <c r="O32" s="69"/>
      <c r="P32" s="173">
        <f>SUM(P33:P38)</f>
        <v>0</v>
      </c>
      <c r="Q32" s="172">
        <f>SUM(Q33:Q38)</f>
        <v>0</v>
      </c>
      <c r="R32" s="173">
        <f>SUM(R33:R38)</f>
        <v>0</v>
      </c>
      <c r="S32" s="172">
        <f>SUM(S33:S38)</f>
        <v>0</v>
      </c>
      <c r="T32" s="169">
        <f>SUM(T33:T38)</f>
        <v>0</v>
      </c>
      <c r="U32" s="25"/>
      <c r="V32" s="203" t="s">
        <v>104</v>
      </c>
      <c r="W32" s="236">
        <f>SUM(W33:W38)</f>
        <v>312</v>
      </c>
      <c r="X32" s="172">
        <f>SUM(X33:X38)</f>
        <v>704541.19</v>
      </c>
    </row>
    <row r="33" spans="1:24">
      <c r="A33" s="296" t="s">
        <v>73</v>
      </c>
      <c r="B33" s="84">
        <v>29</v>
      </c>
      <c r="C33" s="70">
        <v>47266.42</v>
      </c>
      <c r="D33" s="84">
        <v>0</v>
      </c>
      <c r="E33" s="70">
        <v>0</v>
      </c>
      <c r="F33" s="84">
        <v>0</v>
      </c>
      <c r="G33" s="70">
        <v>0</v>
      </c>
      <c r="H33" s="84">
        <v>25</v>
      </c>
      <c r="I33" s="70">
        <v>33149.07</v>
      </c>
      <c r="J33" s="70">
        <v>0</v>
      </c>
      <c r="K33" s="70"/>
      <c r="L33" s="70">
        <v>0</v>
      </c>
      <c r="M33" s="70">
        <v>0</v>
      </c>
      <c r="N33" s="289">
        <f>C33+E33+G33+I33+J33+L33+M33</f>
        <v>80415.489999999991</v>
      </c>
      <c r="O33" s="71"/>
      <c r="P33" s="93"/>
      <c r="Q33" s="92"/>
      <c r="R33" s="161"/>
      <c r="S33" s="160"/>
      <c r="T33" s="159">
        <f>SUM(P33:S33)</f>
        <v>0</v>
      </c>
      <c r="U33" s="25"/>
      <c r="V33" s="292" t="s">
        <v>72</v>
      </c>
      <c r="W33" s="84">
        <v>235</v>
      </c>
      <c r="X33" s="70">
        <v>479627.29</v>
      </c>
    </row>
    <row r="34" spans="1:24">
      <c r="A34" s="295" t="s">
        <v>71</v>
      </c>
      <c r="B34" s="84">
        <v>20</v>
      </c>
      <c r="C34" s="70">
        <v>29663.11</v>
      </c>
      <c r="D34" s="84">
        <v>0</v>
      </c>
      <c r="E34" s="70">
        <v>0</v>
      </c>
      <c r="F34" s="84">
        <v>1</v>
      </c>
      <c r="G34" s="70">
        <v>574.72</v>
      </c>
      <c r="H34" s="84">
        <v>20</v>
      </c>
      <c r="I34" s="70">
        <v>24076.75</v>
      </c>
      <c r="J34" s="70">
        <v>0</v>
      </c>
      <c r="K34" s="70"/>
      <c r="L34" s="70">
        <v>0</v>
      </c>
      <c r="M34" s="70">
        <v>0</v>
      </c>
      <c r="N34" s="46">
        <f>C34+E34+G34+I34+J34+L34+M34</f>
        <v>54314.58</v>
      </c>
      <c r="O34" s="71"/>
      <c r="P34" s="58"/>
      <c r="Q34" s="57"/>
      <c r="R34" s="149"/>
      <c r="S34" s="148"/>
      <c r="T34" s="56">
        <f>SUM(P34:S34)</f>
        <v>0</v>
      </c>
      <c r="U34" s="25"/>
      <c r="V34" s="292" t="s">
        <v>70</v>
      </c>
      <c r="W34" s="84">
        <v>56</v>
      </c>
      <c r="X34" s="70">
        <v>160886.76999999999</v>
      </c>
    </row>
    <row r="35" spans="1:24">
      <c r="A35" s="295" t="s">
        <v>69</v>
      </c>
      <c r="B35" s="84">
        <v>10</v>
      </c>
      <c r="C35" s="70">
        <v>18728.96</v>
      </c>
      <c r="D35" s="84">
        <v>0</v>
      </c>
      <c r="E35" s="70">
        <v>0</v>
      </c>
      <c r="F35" s="84">
        <v>1</v>
      </c>
      <c r="G35" s="70">
        <v>562.83000000000004</v>
      </c>
      <c r="H35" s="84">
        <v>8</v>
      </c>
      <c r="I35" s="70">
        <v>9655.14</v>
      </c>
      <c r="J35" s="70">
        <v>0</v>
      </c>
      <c r="K35" s="70"/>
      <c r="L35" s="70">
        <v>0</v>
      </c>
      <c r="M35" s="70">
        <v>0</v>
      </c>
      <c r="N35" s="46">
        <f>C35+E35+G35+I35+J35+L35+M35</f>
        <v>28946.93</v>
      </c>
      <c r="O35" s="71"/>
      <c r="P35" s="58"/>
      <c r="Q35" s="57"/>
      <c r="R35" s="149"/>
      <c r="S35" s="148"/>
      <c r="T35" s="56">
        <f>SUM(P35:S35)</f>
        <v>0</v>
      </c>
      <c r="U35" s="25"/>
      <c r="V35" s="292" t="s">
        <v>68</v>
      </c>
      <c r="W35" s="84">
        <v>21</v>
      </c>
      <c r="X35" s="70">
        <v>64027.13</v>
      </c>
    </row>
    <row r="36" spans="1:24">
      <c r="A36" s="295" t="s">
        <v>67</v>
      </c>
      <c r="B36" s="84">
        <v>47</v>
      </c>
      <c r="C36" s="70">
        <v>68784.38</v>
      </c>
      <c r="D36" s="84">
        <v>0</v>
      </c>
      <c r="E36" s="70">
        <v>0</v>
      </c>
      <c r="F36" s="84">
        <v>1</v>
      </c>
      <c r="G36" s="70">
        <v>440.04</v>
      </c>
      <c r="H36" s="84">
        <v>45</v>
      </c>
      <c r="I36" s="70">
        <v>60960.4</v>
      </c>
      <c r="J36" s="70">
        <v>0</v>
      </c>
      <c r="K36" s="70"/>
      <c r="L36" s="70">
        <v>0</v>
      </c>
      <c r="M36" s="70">
        <v>0</v>
      </c>
      <c r="N36" s="46">
        <f>C36+E36+G36+I36+J36+L36+M36</f>
        <v>130184.82</v>
      </c>
      <c r="O36" s="71"/>
      <c r="P36" s="58"/>
      <c r="Q36" s="57"/>
      <c r="R36" s="149"/>
      <c r="S36" s="148"/>
      <c r="T36" s="56">
        <f>SUM(P36:S36)</f>
        <v>0</v>
      </c>
      <c r="U36" s="25"/>
      <c r="V36" s="292" t="s">
        <v>66</v>
      </c>
      <c r="W36" s="84">
        <v>0</v>
      </c>
      <c r="X36" s="70">
        <v>0</v>
      </c>
    </row>
    <row r="37" spans="1:24">
      <c r="A37" s="295" t="s">
        <v>65</v>
      </c>
      <c r="B37" s="84">
        <v>0</v>
      </c>
      <c r="C37" s="70">
        <v>0</v>
      </c>
      <c r="D37" s="84">
        <v>0</v>
      </c>
      <c r="E37" s="70">
        <v>0</v>
      </c>
      <c r="F37" s="84">
        <v>0</v>
      </c>
      <c r="G37" s="70">
        <v>0</v>
      </c>
      <c r="H37" s="84">
        <v>0</v>
      </c>
      <c r="I37" s="70">
        <v>0</v>
      </c>
      <c r="J37" s="70">
        <v>0</v>
      </c>
      <c r="K37" s="70"/>
      <c r="L37" s="70">
        <v>0</v>
      </c>
      <c r="M37" s="70">
        <v>0</v>
      </c>
      <c r="N37" s="46">
        <f>C37+E37+G37+I37+J37+L37+M37</f>
        <v>0</v>
      </c>
      <c r="O37" s="71"/>
      <c r="P37" s="58"/>
      <c r="Q37" s="57"/>
      <c r="R37" s="149"/>
      <c r="S37" s="148"/>
      <c r="T37" s="56">
        <f>SUM(P37:S37)</f>
        <v>0</v>
      </c>
      <c r="U37" s="25"/>
      <c r="V37" s="292" t="s">
        <v>64</v>
      </c>
      <c r="W37" s="84">
        <v>0</v>
      </c>
      <c r="X37" s="70">
        <v>0</v>
      </c>
    </row>
    <row r="38" spans="1:24" ht="15.75" thickBot="1">
      <c r="A38" s="294" t="s">
        <v>63</v>
      </c>
      <c r="B38" s="84">
        <v>10</v>
      </c>
      <c r="C38" s="70">
        <v>10949.27</v>
      </c>
      <c r="D38" s="84">
        <v>0</v>
      </c>
      <c r="E38" s="70">
        <v>0</v>
      </c>
      <c r="F38" s="84">
        <v>0</v>
      </c>
      <c r="G38" s="70">
        <v>0</v>
      </c>
      <c r="H38" s="84">
        <v>9</v>
      </c>
      <c r="I38" s="70">
        <v>10673.61</v>
      </c>
      <c r="J38" s="70">
        <v>0</v>
      </c>
      <c r="K38" s="70"/>
      <c r="L38" s="70">
        <v>0</v>
      </c>
      <c r="M38" s="70">
        <v>0</v>
      </c>
      <c r="N38" s="293">
        <f>C38+E38+G38+I38+J38+L38+M38</f>
        <v>21622.880000000001</v>
      </c>
      <c r="O38" s="71"/>
      <c r="P38" s="45"/>
      <c r="Q38" s="44"/>
      <c r="R38" s="183"/>
      <c r="S38" s="182"/>
      <c r="T38" s="43">
        <f>SUM(P38:S38)</f>
        <v>0</v>
      </c>
      <c r="U38" s="25"/>
      <c r="V38" s="292" t="s">
        <v>62</v>
      </c>
      <c r="W38" s="84">
        <v>0</v>
      </c>
      <c r="X38" s="70">
        <v>0</v>
      </c>
    </row>
    <row r="39" spans="1:24" ht="34.5" thickBot="1">
      <c r="A39" s="178" t="s">
        <v>103</v>
      </c>
      <c r="B39" s="190">
        <f>SUM(B40:B44)</f>
        <v>27</v>
      </c>
      <c r="C39" s="193">
        <f>SUM(C40:C44)</f>
        <v>38465.69</v>
      </c>
      <c r="D39" s="190">
        <f>SUM(D40:D44)</f>
        <v>0</v>
      </c>
      <c r="E39" s="193">
        <f>SUM(E40:E44)</f>
        <v>0</v>
      </c>
      <c r="F39" s="190">
        <f>SUM(F40:F44)</f>
        <v>0</v>
      </c>
      <c r="G39" s="175">
        <f>SUM(G40:G44)</f>
        <v>0</v>
      </c>
      <c r="H39" s="190">
        <f>SUM(H40:H44)</f>
        <v>26</v>
      </c>
      <c r="I39" s="189">
        <f>SUM(I40:I44)</f>
        <v>30920.89</v>
      </c>
      <c r="J39" s="189">
        <f>SUM(J40:J44)</f>
        <v>0</v>
      </c>
      <c r="K39" s="176">
        <f>SUM(K40:K44)</f>
        <v>0</v>
      </c>
      <c r="L39" s="175">
        <f>SUM(L40:L44)</f>
        <v>0</v>
      </c>
      <c r="M39" s="172"/>
      <c r="N39" s="174">
        <f>SUM(N40:N44)</f>
        <v>69386.58</v>
      </c>
      <c r="O39" s="291"/>
      <c r="P39" s="252">
        <f>SUM(P40:P44)</f>
        <v>0</v>
      </c>
      <c r="Q39" s="193">
        <f>SUM(Q40:Q44)</f>
        <v>0</v>
      </c>
      <c r="R39" s="192">
        <f>SUM(R40:R44)</f>
        <v>0</v>
      </c>
      <c r="S39" s="290">
        <f>SUM(S40:S44)</f>
        <v>0</v>
      </c>
      <c r="T39" s="169">
        <f>SUM(T40:T44)</f>
        <v>0</v>
      </c>
      <c r="U39" s="25"/>
      <c r="V39" s="197" t="s">
        <v>102</v>
      </c>
      <c r="W39" s="190">
        <f>SUM(W40:W44)</f>
        <v>0</v>
      </c>
      <c r="X39" s="172">
        <f>SUM(X40:X44)</f>
        <v>0</v>
      </c>
    </row>
    <row r="40" spans="1:24">
      <c r="A40" s="167" t="s">
        <v>59</v>
      </c>
      <c r="B40" s="84">
        <v>0</v>
      </c>
      <c r="C40" s="70">
        <v>0</v>
      </c>
      <c r="D40" s="84">
        <v>0</v>
      </c>
      <c r="E40" s="70">
        <v>0</v>
      </c>
      <c r="F40" s="84">
        <v>0</v>
      </c>
      <c r="G40" s="70">
        <v>0</v>
      </c>
      <c r="H40" s="84">
        <v>0</v>
      </c>
      <c r="I40" s="70">
        <v>0</v>
      </c>
      <c r="J40" s="70">
        <v>0</v>
      </c>
      <c r="K40" s="70"/>
      <c r="L40" s="70">
        <v>0</v>
      </c>
      <c r="M40" s="70">
        <v>0</v>
      </c>
      <c r="N40" s="289">
        <f>C40+E40+G40+I40+J40+L40+M40</f>
        <v>0</v>
      </c>
      <c r="O40" s="71"/>
      <c r="P40" s="93"/>
      <c r="Q40" s="92"/>
      <c r="R40" s="161"/>
      <c r="S40" s="160"/>
      <c r="T40" s="159">
        <f>SUM(P40:S40)</f>
        <v>0</v>
      </c>
      <c r="U40" s="25"/>
      <c r="V40" s="188" t="s">
        <v>101</v>
      </c>
      <c r="W40" s="286"/>
      <c r="X40" s="196"/>
    </row>
    <row r="41" spans="1:24">
      <c r="A41" s="136" t="s">
        <v>100</v>
      </c>
      <c r="B41" s="84">
        <v>10</v>
      </c>
      <c r="C41" s="70">
        <v>15728.12</v>
      </c>
      <c r="D41" s="84">
        <v>0</v>
      </c>
      <c r="E41" s="70">
        <v>0</v>
      </c>
      <c r="F41" s="84">
        <v>0</v>
      </c>
      <c r="G41" s="70">
        <v>0</v>
      </c>
      <c r="H41" s="84">
        <v>10</v>
      </c>
      <c r="I41" s="70">
        <v>11651.35</v>
      </c>
      <c r="J41" s="70">
        <v>0</v>
      </c>
      <c r="K41" s="70"/>
      <c r="L41" s="70">
        <v>0</v>
      </c>
      <c r="M41" s="70">
        <v>0</v>
      </c>
      <c r="N41" s="46">
        <f>C41+E41+G41+I41+J41+L41+M41</f>
        <v>27379.47</v>
      </c>
      <c r="O41" s="71"/>
      <c r="P41" s="58"/>
      <c r="Q41" s="57"/>
      <c r="R41" s="149"/>
      <c r="S41" s="148"/>
      <c r="T41" s="56">
        <f>SUM(P41:S41)</f>
        <v>0</v>
      </c>
      <c r="U41" s="25"/>
      <c r="V41" s="188" t="s">
        <v>99</v>
      </c>
      <c r="W41" s="286"/>
      <c r="X41" s="196"/>
    </row>
    <row r="42" spans="1:24">
      <c r="A42" s="136" t="s">
        <v>57</v>
      </c>
      <c r="B42" s="84">
        <v>1</v>
      </c>
      <c r="C42" s="70">
        <v>2243.08</v>
      </c>
      <c r="D42" s="84">
        <v>0</v>
      </c>
      <c r="E42" s="70">
        <v>0</v>
      </c>
      <c r="F42" s="84">
        <v>0</v>
      </c>
      <c r="G42" s="70">
        <v>0</v>
      </c>
      <c r="H42" s="84">
        <v>0</v>
      </c>
      <c r="I42" s="70">
        <v>0</v>
      </c>
      <c r="J42" s="70">
        <v>0</v>
      </c>
      <c r="K42" s="70"/>
      <c r="L42" s="70">
        <v>0</v>
      </c>
      <c r="M42" s="70">
        <v>0</v>
      </c>
      <c r="N42" s="46">
        <f>C42+E42+G42+I42+J42+L42+M42</f>
        <v>2243.08</v>
      </c>
      <c r="O42" s="71"/>
      <c r="P42" s="58"/>
      <c r="Q42" s="57"/>
      <c r="R42" s="149"/>
      <c r="S42" s="148"/>
      <c r="T42" s="56">
        <f>SUM(P42:S42)</f>
        <v>0</v>
      </c>
      <c r="U42" s="25"/>
      <c r="V42" s="188" t="s">
        <v>98</v>
      </c>
      <c r="W42" s="286"/>
      <c r="X42" s="196"/>
    </row>
    <row r="43" spans="1:24">
      <c r="A43" s="136" t="s">
        <v>56</v>
      </c>
      <c r="B43" s="84">
        <v>16</v>
      </c>
      <c r="C43" s="70">
        <v>20494.490000000002</v>
      </c>
      <c r="D43" s="84">
        <v>0</v>
      </c>
      <c r="E43" s="70">
        <v>0</v>
      </c>
      <c r="F43" s="84">
        <v>0</v>
      </c>
      <c r="G43" s="70">
        <v>0</v>
      </c>
      <c r="H43" s="84">
        <v>16</v>
      </c>
      <c r="I43" s="70">
        <v>19269.54</v>
      </c>
      <c r="J43" s="70">
        <v>0</v>
      </c>
      <c r="K43" s="70"/>
      <c r="L43" s="70">
        <v>0</v>
      </c>
      <c r="M43" s="70">
        <v>0</v>
      </c>
      <c r="N43" s="46">
        <f>C43+E43+G43+I43+J43+L43+M43</f>
        <v>39764.03</v>
      </c>
      <c r="O43" s="71"/>
      <c r="P43" s="58"/>
      <c r="Q43" s="57"/>
      <c r="R43" s="149"/>
      <c r="S43" s="148"/>
      <c r="T43" s="56">
        <f>SUM(P43:S43)</f>
        <v>0</v>
      </c>
      <c r="U43" s="25"/>
      <c r="V43" s="188" t="s">
        <v>97</v>
      </c>
      <c r="W43" s="286"/>
      <c r="X43" s="196"/>
    </row>
    <row r="44" spans="1:24" ht="15.75" thickBot="1">
      <c r="A44" s="135" t="s">
        <v>96</v>
      </c>
      <c r="B44" s="154"/>
      <c r="C44" s="155"/>
      <c r="D44" s="222"/>
      <c r="E44" s="223"/>
      <c r="F44" s="154"/>
      <c r="G44" s="150"/>
      <c r="H44" s="222"/>
      <c r="I44" s="221"/>
      <c r="J44" s="220"/>
      <c r="K44" s="219"/>
      <c r="L44" s="218"/>
      <c r="M44" s="44"/>
      <c r="N44" s="46">
        <f>C44+E44+G44+I44+J44+L44+M44</f>
        <v>0</v>
      </c>
      <c r="O44" s="71"/>
      <c r="P44" s="45"/>
      <c r="Q44" s="44"/>
      <c r="R44" s="183"/>
      <c r="S44" s="182"/>
      <c r="T44" s="43">
        <f>SUM(P44:S44)</f>
        <v>0</v>
      </c>
      <c r="U44" s="25"/>
      <c r="V44" s="188" t="s">
        <v>95</v>
      </c>
      <c r="W44" s="286"/>
      <c r="X44" s="196"/>
    </row>
    <row r="45" spans="1:24" ht="34.5" thickBot="1">
      <c r="A45" s="178" t="s">
        <v>94</v>
      </c>
      <c r="B45" s="190">
        <f>SUM(B46:B50)</f>
        <v>0</v>
      </c>
      <c r="C45" s="172">
        <f>SUM(C46:C50)</f>
        <v>0</v>
      </c>
      <c r="D45" s="176">
        <f>SUM(D46:D50)</f>
        <v>0</v>
      </c>
      <c r="E45" s="172">
        <f>SUM(E46:E50)</f>
        <v>0</v>
      </c>
      <c r="F45" s="176">
        <f>SUM(F46:F50)</f>
        <v>0</v>
      </c>
      <c r="G45" s="172">
        <f>SUM(G46:G50)</f>
        <v>0</v>
      </c>
      <c r="H45" s="176">
        <f>SUM(H46:H50)</f>
        <v>0</v>
      </c>
      <c r="I45" s="175">
        <f>SUM(I46:I50)</f>
        <v>0</v>
      </c>
      <c r="J45" s="177"/>
      <c r="K45" s="176">
        <f>SUM(K46:K50)</f>
        <v>0</v>
      </c>
      <c r="L45" s="175">
        <f>SUM(L46:L50)</f>
        <v>0</v>
      </c>
      <c r="M45" s="172"/>
      <c r="N45" s="169">
        <f>SUM(N46:N50)</f>
        <v>0</v>
      </c>
      <c r="O45" s="71"/>
      <c r="P45" s="173">
        <f>SUM(P46:P50)</f>
        <v>0</v>
      </c>
      <c r="Q45" s="172">
        <f>SUM(Q46:Q50)</f>
        <v>0</v>
      </c>
      <c r="R45" s="171">
        <f>SUM(R46:R50)</f>
        <v>0</v>
      </c>
      <c r="S45" s="170">
        <f>SUM(S46:S50)</f>
        <v>0</v>
      </c>
      <c r="T45" s="169">
        <f>SUM(T46:T50)</f>
        <v>0</v>
      </c>
      <c r="U45" s="25"/>
      <c r="V45" s="197" t="s">
        <v>94</v>
      </c>
      <c r="W45" s="190">
        <f>SUM(W46:W50)</f>
        <v>0</v>
      </c>
      <c r="X45" s="172">
        <f>SUM(X46:X50)</f>
        <v>0</v>
      </c>
    </row>
    <row r="46" spans="1:24">
      <c r="A46" s="167">
        <v>12</v>
      </c>
      <c r="B46" s="154"/>
      <c r="C46" s="155"/>
      <c r="D46" s="166"/>
      <c r="E46" s="231"/>
      <c r="F46" s="154"/>
      <c r="G46" s="150"/>
      <c r="H46" s="166"/>
      <c r="I46" s="165"/>
      <c r="J46" s="164"/>
      <c r="K46" s="163"/>
      <c r="L46" s="162"/>
      <c r="M46" s="92"/>
      <c r="N46" s="46">
        <f>C46+E46+G46+I46+J46+L46+M46</f>
        <v>0</v>
      </c>
      <c r="O46" s="71"/>
      <c r="P46" s="93"/>
      <c r="Q46" s="92"/>
      <c r="R46" s="161"/>
      <c r="S46" s="160"/>
      <c r="T46" s="159">
        <f>SUM(P46:S46)</f>
        <v>0</v>
      </c>
      <c r="U46" s="25"/>
      <c r="V46" s="201">
        <v>12</v>
      </c>
      <c r="W46" s="286"/>
      <c r="X46" s="196"/>
    </row>
    <row r="47" spans="1:24">
      <c r="A47" s="167">
        <v>11</v>
      </c>
      <c r="B47" s="154"/>
      <c r="C47" s="155"/>
      <c r="D47" s="154"/>
      <c r="E47" s="155"/>
      <c r="F47" s="154"/>
      <c r="G47" s="150"/>
      <c r="H47" s="154"/>
      <c r="I47" s="153"/>
      <c r="J47" s="152"/>
      <c r="K47" s="151"/>
      <c r="L47" s="150"/>
      <c r="M47" s="57"/>
      <c r="N47" s="46">
        <f>C47+E47+G47+I47+J47+L47+M47</f>
        <v>0</v>
      </c>
      <c r="O47" s="71"/>
      <c r="P47" s="58"/>
      <c r="Q47" s="57"/>
      <c r="R47" s="149"/>
      <c r="S47" s="148"/>
      <c r="T47" s="56">
        <f>SUM(P47:S47)</f>
        <v>0</v>
      </c>
      <c r="U47" s="25"/>
      <c r="V47" s="188">
        <v>11</v>
      </c>
      <c r="W47" s="286"/>
      <c r="X47" s="196"/>
    </row>
    <row r="48" spans="1:24">
      <c r="A48" s="227">
        <v>10</v>
      </c>
      <c r="B48" s="154"/>
      <c r="C48" s="155"/>
      <c r="D48" s="154"/>
      <c r="E48" s="155"/>
      <c r="F48" s="154"/>
      <c r="G48" s="150"/>
      <c r="H48" s="154"/>
      <c r="I48" s="153"/>
      <c r="J48" s="152"/>
      <c r="K48" s="151"/>
      <c r="L48" s="150"/>
      <c r="M48" s="57"/>
      <c r="N48" s="46">
        <f>C48+E48+G48+I48+J48+L48+M48</f>
        <v>0</v>
      </c>
      <c r="O48" s="71"/>
      <c r="P48" s="58"/>
      <c r="Q48" s="57"/>
      <c r="R48" s="149"/>
      <c r="S48" s="148"/>
      <c r="T48" s="56">
        <f>SUM(P48:S48)</f>
        <v>0</v>
      </c>
      <c r="U48" s="25"/>
      <c r="V48" s="188">
        <v>10</v>
      </c>
      <c r="W48" s="286"/>
      <c r="X48" s="196"/>
    </row>
    <row r="49" spans="1:24">
      <c r="A49" s="224">
        <v>9</v>
      </c>
      <c r="B49" s="154"/>
      <c r="C49" s="155"/>
      <c r="D49" s="154"/>
      <c r="E49" s="155"/>
      <c r="F49" s="154"/>
      <c r="G49" s="150"/>
      <c r="H49" s="154"/>
      <c r="I49" s="153"/>
      <c r="J49" s="152"/>
      <c r="K49" s="151"/>
      <c r="L49" s="150"/>
      <c r="M49" s="57"/>
      <c r="N49" s="46">
        <f>C49+E49+G49+I49+J49+L49+M49</f>
        <v>0</v>
      </c>
      <c r="O49" s="71"/>
      <c r="P49" s="58"/>
      <c r="Q49" s="57"/>
      <c r="R49" s="149"/>
      <c r="S49" s="148"/>
      <c r="T49" s="56">
        <f>SUM(P49:S49)</f>
        <v>0</v>
      </c>
      <c r="U49" s="25"/>
      <c r="V49" s="288">
        <v>9</v>
      </c>
      <c r="W49" s="286"/>
      <c r="X49" s="196"/>
    </row>
    <row r="50" spans="1:24" ht="15.75" thickBot="1">
      <c r="A50" s="224">
        <v>8</v>
      </c>
      <c r="B50" s="222"/>
      <c r="C50" s="223"/>
      <c r="D50" s="222"/>
      <c r="E50" s="223"/>
      <c r="F50" s="154"/>
      <c r="G50" s="150"/>
      <c r="H50" s="222"/>
      <c r="I50" s="221"/>
      <c r="J50" s="220"/>
      <c r="K50" s="219"/>
      <c r="L50" s="218"/>
      <c r="M50" s="44"/>
      <c r="N50" s="46">
        <f>C50+E50+G50+I50+J50+L50+M50</f>
        <v>0</v>
      </c>
      <c r="O50" s="71"/>
      <c r="P50" s="45"/>
      <c r="Q50" s="44"/>
      <c r="R50" s="183"/>
      <c r="S50" s="182"/>
      <c r="T50" s="43">
        <f>SUM(P50:S50)</f>
        <v>0</v>
      </c>
      <c r="U50" s="25"/>
      <c r="V50" s="287">
        <v>8</v>
      </c>
      <c r="W50" s="286"/>
      <c r="X50" s="196"/>
    </row>
    <row r="51" spans="1:24" ht="23.25" thickBot="1">
      <c r="A51" s="285" t="s">
        <v>93</v>
      </c>
      <c r="B51" s="284">
        <f>+B45+B39+B32+B25+B15</f>
        <v>190</v>
      </c>
      <c r="C51" s="37">
        <f>+C39+C32+C25+C15</f>
        <v>342867.41</v>
      </c>
      <c r="D51" s="283">
        <f>+D45+D39+D32+D25+D15</f>
        <v>0</v>
      </c>
      <c r="E51" s="37">
        <f>+E45+E39+E32+E25+E15</f>
        <v>0</v>
      </c>
      <c r="F51" s="283">
        <f>+F45+F39+F32+F25+F15</f>
        <v>3</v>
      </c>
      <c r="G51" s="37">
        <f>+G45+G39+G32+G25+G15</f>
        <v>1577.5900000000001</v>
      </c>
      <c r="H51" s="283">
        <f>+H45+H39+H32+H25+H15</f>
        <v>168</v>
      </c>
      <c r="I51" s="37">
        <f>+I45+I39+I32+I25+I15</f>
        <v>226646.62999999998</v>
      </c>
      <c r="J51" s="37">
        <f>+J45+J39+J32+J25+J15</f>
        <v>0</v>
      </c>
      <c r="K51" s="283">
        <f>+K45+K39+K32+K25+K15</f>
        <v>0</v>
      </c>
      <c r="L51" s="37">
        <f>+L45+L39+L32+L25+L15</f>
        <v>0</v>
      </c>
      <c r="M51" s="37"/>
      <c r="N51" s="36">
        <f>+N45+N39+N32+N25+N15</f>
        <v>571091.63</v>
      </c>
      <c r="O51" s="71"/>
      <c r="P51" s="125">
        <f>+P45+P39+P32+P25+P15</f>
        <v>0</v>
      </c>
      <c r="Q51" s="36">
        <f>+Q45+Q39+Q32+Q25+Q15</f>
        <v>0</v>
      </c>
      <c r="R51" s="282">
        <f>+R45+R39+R32+R25+R15</f>
        <v>0</v>
      </c>
      <c r="S51" s="281">
        <f>+S45+S39+S32+S25+S15</f>
        <v>0</v>
      </c>
      <c r="T51" s="169">
        <f>+T45+T39+T32+T25+T15</f>
        <v>0</v>
      </c>
      <c r="U51" s="25"/>
      <c r="V51" s="280" t="s">
        <v>93</v>
      </c>
      <c r="W51" s="279">
        <f>W15+W25+W32+W39+W45</f>
        <v>329</v>
      </c>
      <c r="X51" s="278">
        <f>X15+X25+X32+X39+X45</f>
        <v>741502.61</v>
      </c>
    </row>
    <row r="52" spans="1:24" ht="15.75" thickBot="1">
      <c r="A52" s="277" t="s">
        <v>92</v>
      </c>
      <c r="B52" s="274"/>
      <c r="C52" s="273"/>
      <c r="D52" s="274"/>
      <c r="E52" s="273"/>
      <c r="F52" s="274"/>
      <c r="G52" s="273"/>
      <c r="H52" s="276"/>
      <c r="I52" s="273"/>
      <c r="J52" s="275"/>
      <c r="K52" s="274"/>
      <c r="L52" s="273"/>
      <c r="M52" s="273"/>
      <c r="N52" s="272"/>
      <c r="O52" s="69"/>
      <c r="P52" s="271" t="s">
        <v>91</v>
      </c>
      <c r="Q52" s="270"/>
      <c r="R52" s="270"/>
      <c r="S52" s="270"/>
      <c r="T52" s="269"/>
      <c r="U52" s="25"/>
      <c r="V52" s="268" t="s">
        <v>90</v>
      </c>
      <c r="W52" s="267"/>
      <c r="X52" s="266"/>
    </row>
    <row r="53" spans="1:24" ht="23.25" thickBot="1">
      <c r="A53" s="265" t="s">
        <v>89</v>
      </c>
      <c r="B53" s="260">
        <f>SUM(B54:B59)</f>
        <v>8</v>
      </c>
      <c r="C53" s="264">
        <f>SUM(C54:C59)</f>
        <v>27558.61</v>
      </c>
      <c r="D53" s="260">
        <f>SUM(D54:D59)</f>
        <v>0</v>
      </c>
      <c r="E53" s="264">
        <f>SUM(E54:E59)</f>
        <v>0</v>
      </c>
      <c r="F53" s="260">
        <f>SUM(F54:F59)</f>
        <v>2</v>
      </c>
      <c r="G53" s="264">
        <f>SUM(G54:G59)</f>
        <v>1232.76</v>
      </c>
      <c r="H53" s="263">
        <f>SUM(H54:H59)</f>
        <v>1</v>
      </c>
      <c r="I53" s="262">
        <f>SUM(I54:I59)</f>
        <v>2562.17</v>
      </c>
      <c r="J53" s="261"/>
      <c r="K53" s="260">
        <f>SUM(K54:K59)</f>
        <v>0</v>
      </c>
      <c r="L53" s="259">
        <f>SUM(L54:L59)</f>
        <v>0</v>
      </c>
      <c r="M53" s="259">
        <f>SUM(M54:M59)</f>
        <v>0</v>
      </c>
      <c r="N53" s="258">
        <f>SUM(N54:N59)</f>
        <v>31353.54</v>
      </c>
      <c r="O53" s="69"/>
      <c r="P53" s="173">
        <f>SUM(P54:P59)</f>
        <v>0</v>
      </c>
      <c r="Q53" s="172">
        <f>SUM(Q54:Q59)</f>
        <v>0</v>
      </c>
      <c r="R53" s="171">
        <f>SUM(R54:R59)</f>
        <v>0</v>
      </c>
      <c r="S53" s="170">
        <f>SUM(S54:S59)</f>
        <v>0</v>
      </c>
      <c r="T53" s="169">
        <f>SUM(T54:T59)</f>
        <v>0</v>
      </c>
      <c r="U53" s="25"/>
      <c r="V53" s="257" t="s">
        <v>88</v>
      </c>
      <c r="W53" s="257">
        <f>SUM(W54:W58)</f>
        <v>2</v>
      </c>
      <c r="X53" s="256">
        <f>SUM(X54:X58)</f>
        <v>9241.84</v>
      </c>
    </row>
    <row r="54" spans="1:24">
      <c r="A54" s="238" t="s">
        <v>87</v>
      </c>
      <c r="B54" s="84">
        <v>0</v>
      </c>
      <c r="C54" s="70">
        <v>0</v>
      </c>
      <c r="D54" s="84">
        <v>0</v>
      </c>
      <c r="E54" s="70">
        <v>0</v>
      </c>
      <c r="F54" s="84">
        <v>0</v>
      </c>
      <c r="G54" s="70">
        <v>0</v>
      </c>
      <c r="H54" s="84">
        <v>0</v>
      </c>
      <c r="I54" s="70">
        <v>0</v>
      </c>
      <c r="J54" s="70">
        <v>0</v>
      </c>
      <c r="K54" s="70"/>
      <c r="L54" s="70">
        <v>0</v>
      </c>
      <c r="M54" s="70">
        <v>0</v>
      </c>
      <c r="N54" s="159">
        <f>C54+E54+G54+I54+J54+L54+M54</f>
        <v>0</v>
      </c>
      <c r="O54" s="71"/>
      <c r="P54" s="93"/>
      <c r="Q54" s="92"/>
      <c r="R54" s="161"/>
      <c r="S54" s="160"/>
      <c r="T54" s="159">
        <f>SUM(P54:S54)</f>
        <v>0</v>
      </c>
      <c r="U54" s="25"/>
      <c r="V54" s="255" t="s">
        <v>86</v>
      </c>
      <c r="W54" s="84">
        <v>1</v>
      </c>
      <c r="X54" s="70">
        <v>4576.95</v>
      </c>
    </row>
    <row r="55" spans="1:24">
      <c r="A55" s="235" t="s">
        <v>85</v>
      </c>
      <c r="B55" s="84">
        <v>0</v>
      </c>
      <c r="C55" s="70">
        <v>0</v>
      </c>
      <c r="D55" s="84">
        <v>0</v>
      </c>
      <c r="E55" s="70">
        <v>0</v>
      </c>
      <c r="F55" s="84">
        <v>0</v>
      </c>
      <c r="G55" s="70">
        <v>0</v>
      </c>
      <c r="H55" s="84">
        <v>0</v>
      </c>
      <c r="I55" s="70">
        <v>0</v>
      </c>
      <c r="J55" s="70">
        <v>0</v>
      </c>
      <c r="K55" s="70"/>
      <c r="L55" s="70">
        <v>0</v>
      </c>
      <c r="M55" s="70">
        <v>0</v>
      </c>
      <c r="N55" s="56">
        <f>C55+E55+G55+I55+J55+L55+M55</f>
        <v>0</v>
      </c>
      <c r="O55" s="71"/>
      <c r="P55" s="58"/>
      <c r="Q55" s="57"/>
      <c r="R55" s="149"/>
      <c r="S55" s="148"/>
      <c r="T55" s="56">
        <f>SUM(P55:S55)</f>
        <v>0</v>
      </c>
      <c r="U55" s="25"/>
      <c r="V55" s="254" t="s">
        <v>84</v>
      </c>
      <c r="W55" s="84">
        <v>0</v>
      </c>
      <c r="X55" s="70">
        <v>0</v>
      </c>
    </row>
    <row r="56" spans="1:24">
      <c r="A56" s="235" t="s">
        <v>83</v>
      </c>
      <c r="B56" s="84">
        <v>0</v>
      </c>
      <c r="C56" s="70">
        <v>0</v>
      </c>
      <c r="D56" s="84">
        <v>0</v>
      </c>
      <c r="E56" s="70">
        <v>0</v>
      </c>
      <c r="F56" s="84">
        <v>0</v>
      </c>
      <c r="G56" s="70">
        <v>0</v>
      </c>
      <c r="H56" s="84">
        <v>0</v>
      </c>
      <c r="I56" s="70">
        <v>0</v>
      </c>
      <c r="J56" s="70">
        <v>0</v>
      </c>
      <c r="K56" s="70"/>
      <c r="L56" s="70">
        <v>0</v>
      </c>
      <c r="M56" s="70">
        <v>0</v>
      </c>
      <c r="N56" s="56">
        <f>C56+E56+G56+I56+J56+L56+M56</f>
        <v>0</v>
      </c>
      <c r="O56" s="71"/>
      <c r="P56" s="58"/>
      <c r="Q56" s="57"/>
      <c r="R56" s="149"/>
      <c r="S56" s="148"/>
      <c r="T56" s="56">
        <f>SUM(P56:S56)</f>
        <v>0</v>
      </c>
      <c r="U56" s="25"/>
      <c r="V56" s="254" t="s">
        <v>82</v>
      </c>
      <c r="W56" s="84">
        <v>0</v>
      </c>
      <c r="X56" s="70">
        <v>0</v>
      </c>
    </row>
    <row r="57" spans="1:24">
      <c r="A57" s="235" t="s">
        <v>81</v>
      </c>
      <c r="B57" s="84">
        <v>2</v>
      </c>
      <c r="C57" s="70">
        <v>3026.85</v>
      </c>
      <c r="D57" s="84">
        <v>0</v>
      </c>
      <c r="E57" s="70">
        <v>0</v>
      </c>
      <c r="F57" s="84">
        <v>0</v>
      </c>
      <c r="G57" s="70">
        <v>0</v>
      </c>
      <c r="H57" s="84">
        <v>1</v>
      </c>
      <c r="I57" s="70">
        <v>2562.17</v>
      </c>
      <c r="J57" s="70">
        <v>0</v>
      </c>
      <c r="K57" s="70"/>
      <c r="L57" s="70">
        <v>0</v>
      </c>
      <c r="M57" s="70">
        <v>0</v>
      </c>
      <c r="N57" s="56">
        <f>C57+E57+G57+I57+J57+L57+M57</f>
        <v>5589.02</v>
      </c>
      <c r="O57" s="71"/>
      <c r="P57" s="58"/>
      <c r="Q57" s="57"/>
      <c r="R57" s="149"/>
      <c r="S57" s="148"/>
      <c r="T57" s="56">
        <f>SUM(P57:S57)</f>
        <v>0</v>
      </c>
      <c r="U57" s="25"/>
      <c r="V57" s="254" t="s">
        <v>80</v>
      </c>
      <c r="W57" s="84">
        <v>1</v>
      </c>
      <c r="X57" s="70">
        <v>4664.8900000000003</v>
      </c>
    </row>
    <row r="58" spans="1:24">
      <c r="A58" s="235" t="s">
        <v>79</v>
      </c>
      <c r="B58" s="84">
        <v>4</v>
      </c>
      <c r="C58" s="70">
        <v>16088.16</v>
      </c>
      <c r="D58" s="84">
        <v>0</v>
      </c>
      <c r="E58" s="70">
        <v>0</v>
      </c>
      <c r="F58" s="84">
        <v>2</v>
      </c>
      <c r="G58" s="70">
        <v>1232.76</v>
      </c>
      <c r="H58" s="84">
        <v>0</v>
      </c>
      <c r="I58" s="70">
        <v>0</v>
      </c>
      <c r="J58" s="70">
        <v>0</v>
      </c>
      <c r="K58" s="70"/>
      <c r="L58" s="70">
        <v>0</v>
      </c>
      <c r="M58" s="70">
        <v>0</v>
      </c>
      <c r="N58" s="56">
        <f>C58+E58+G58+I58+J58+L58+M58</f>
        <v>17320.919999999998</v>
      </c>
      <c r="O58" s="71"/>
      <c r="P58" s="58"/>
      <c r="Q58" s="57"/>
      <c r="R58" s="149"/>
      <c r="S58" s="148"/>
      <c r="T58" s="56">
        <f>SUM(P58:S58)</f>
        <v>0</v>
      </c>
      <c r="U58" s="25"/>
      <c r="V58" s="254" t="s">
        <v>78</v>
      </c>
      <c r="W58" s="84">
        <v>0</v>
      </c>
      <c r="X58" s="70">
        <v>0</v>
      </c>
    </row>
    <row r="59" spans="1:24" ht="15.75" thickBot="1">
      <c r="A59" s="234" t="s">
        <v>77</v>
      </c>
      <c r="B59" s="84">
        <v>2</v>
      </c>
      <c r="C59" s="70">
        <v>8443.6</v>
      </c>
      <c r="D59" s="84">
        <v>0</v>
      </c>
      <c r="E59" s="70">
        <v>0</v>
      </c>
      <c r="F59" s="84">
        <v>0</v>
      </c>
      <c r="G59" s="70">
        <v>0</v>
      </c>
      <c r="H59" s="84">
        <v>0</v>
      </c>
      <c r="I59" s="70">
        <v>0</v>
      </c>
      <c r="J59" s="70">
        <v>0</v>
      </c>
      <c r="K59" s="70"/>
      <c r="L59" s="70">
        <v>0</v>
      </c>
      <c r="M59" s="70">
        <v>0</v>
      </c>
      <c r="N59" s="56">
        <f>C59+E59+G59+I59+J59+L59+M59</f>
        <v>8443.6</v>
      </c>
      <c r="O59" s="71"/>
      <c r="P59" s="45"/>
      <c r="Q59" s="44"/>
      <c r="R59" s="183"/>
      <c r="S59" s="182"/>
      <c r="T59" s="43">
        <f>SUM(P59:S59)</f>
        <v>0</v>
      </c>
      <c r="U59" s="25"/>
      <c r="V59" s="253" t="s">
        <v>76</v>
      </c>
      <c r="W59" s="84">
        <v>0</v>
      </c>
      <c r="X59" s="70">
        <v>0</v>
      </c>
    </row>
    <row r="60" spans="1:24" ht="15.75" thickBot="1">
      <c r="A60" s="242" t="s">
        <v>75</v>
      </c>
      <c r="B60" s="190">
        <f>SUM(B61:B66)</f>
        <v>503</v>
      </c>
      <c r="C60" s="252">
        <f>SUM(C61:C66)</f>
        <v>1562218.36</v>
      </c>
      <c r="D60" s="190">
        <f>SUM(D61:D66)</f>
        <v>4</v>
      </c>
      <c r="E60" s="190">
        <f>SUM(E61:E66)</f>
        <v>7967.8</v>
      </c>
      <c r="F60" s="190">
        <f>SUM(F61:F66)</f>
        <v>347</v>
      </c>
      <c r="G60" s="190">
        <f>SUM(G61:G66)</f>
        <v>179106.16999999998</v>
      </c>
      <c r="H60" s="190">
        <f>SUM(H61:H66)</f>
        <v>2</v>
      </c>
      <c r="I60" s="190">
        <f>SUM(I61:I66)</f>
        <v>3784.34</v>
      </c>
      <c r="J60" s="190">
        <f>SUM(J61:J66)</f>
        <v>0</v>
      </c>
      <c r="K60" s="190">
        <f>SUM(K61:K66)</f>
        <v>0</v>
      </c>
      <c r="L60" s="190">
        <f>SUM(L61:L66)</f>
        <v>0</v>
      </c>
      <c r="M60" s="190">
        <f>SUM(M61:M66)</f>
        <v>0</v>
      </c>
      <c r="N60" s="251">
        <f>SUM(N61:N66)</f>
        <v>1753076.67</v>
      </c>
      <c r="O60" s="69"/>
      <c r="P60" s="173">
        <f>SUM(P61:P66)</f>
        <v>0</v>
      </c>
      <c r="Q60" s="172">
        <f>SUM(Q61:Q66)</f>
        <v>0</v>
      </c>
      <c r="R60" s="171">
        <f>SUM(R61:R66)</f>
        <v>0</v>
      </c>
      <c r="S60" s="170">
        <f>SUM(S61:S66)</f>
        <v>0</v>
      </c>
      <c r="T60" s="169">
        <f>SUM(T61:T66)</f>
        <v>0</v>
      </c>
      <c r="U60" s="25"/>
      <c r="V60" s="250" t="s">
        <v>74</v>
      </c>
      <c r="W60" s="249">
        <f>SUM(W61:W66)</f>
        <v>59</v>
      </c>
      <c r="X60" s="248">
        <f>SUM(X61:X66)</f>
        <v>109615.15</v>
      </c>
    </row>
    <row r="61" spans="1:24">
      <c r="A61" s="238" t="s">
        <v>73</v>
      </c>
      <c r="B61" s="84">
        <v>78</v>
      </c>
      <c r="C61" s="70">
        <v>264758.99</v>
      </c>
      <c r="D61" s="84">
        <v>0</v>
      </c>
      <c r="E61" s="70">
        <v>0</v>
      </c>
      <c r="F61" s="84">
        <v>48</v>
      </c>
      <c r="G61" s="70">
        <v>23594.84</v>
      </c>
      <c r="H61" s="84">
        <v>1</v>
      </c>
      <c r="I61" s="70">
        <v>1222.17</v>
      </c>
      <c r="J61" s="70">
        <v>0</v>
      </c>
      <c r="K61" s="70"/>
      <c r="L61" s="70">
        <v>0</v>
      </c>
      <c r="M61" s="70">
        <v>0</v>
      </c>
      <c r="N61" s="56">
        <f>C61+E61+G61+I61+J61+L61+M61</f>
        <v>289576</v>
      </c>
      <c r="O61" s="71"/>
      <c r="P61" s="93"/>
      <c r="Q61" s="92"/>
      <c r="R61" s="161"/>
      <c r="S61" s="160"/>
      <c r="T61" s="159">
        <f>SUM(P61:S61)</f>
        <v>0</v>
      </c>
      <c r="U61" s="25"/>
      <c r="V61" s="247" t="s">
        <v>72</v>
      </c>
      <c r="W61" s="84">
        <v>48</v>
      </c>
      <c r="X61" s="70">
        <v>90167.39</v>
      </c>
    </row>
    <row r="62" spans="1:24">
      <c r="A62" s="235" t="s">
        <v>71</v>
      </c>
      <c r="B62" s="84">
        <v>101</v>
      </c>
      <c r="C62" s="70">
        <v>335316.52</v>
      </c>
      <c r="D62" s="84">
        <v>0</v>
      </c>
      <c r="E62" s="70">
        <v>0</v>
      </c>
      <c r="F62" s="84">
        <v>67</v>
      </c>
      <c r="G62" s="70">
        <v>34779.08</v>
      </c>
      <c r="H62" s="84">
        <v>0</v>
      </c>
      <c r="I62" s="70">
        <v>0</v>
      </c>
      <c r="J62" s="70">
        <v>0</v>
      </c>
      <c r="K62" s="70"/>
      <c r="L62" s="70">
        <v>0</v>
      </c>
      <c r="M62" s="70">
        <v>0</v>
      </c>
      <c r="N62" s="56">
        <f>C62+E62+G62+I62+J62+L62+M62</f>
        <v>370095.60000000003</v>
      </c>
      <c r="O62" s="105"/>
      <c r="P62" s="58"/>
      <c r="Q62" s="57"/>
      <c r="R62" s="149"/>
      <c r="S62" s="148"/>
      <c r="T62" s="246">
        <f>SUM(P62:S62)</f>
        <v>0</v>
      </c>
      <c r="U62" s="2"/>
      <c r="V62" s="245" t="s">
        <v>70</v>
      </c>
      <c r="W62" s="84">
        <v>4</v>
      </c>
      <c r="X62" s="70">
        <v>9972.7800000000007</v>
      </c>
    </row>
    <row r="63" spans="1:24">
      <c r="A63" s="235" t="s">
        <v>69</v>
      </c>
      <c r="B63" s="84">
        <v>255</v>
      </c>
      <c r="C63" s="70">
        <v>739764.09</v>
      </c>
      <c r="D63" s="84">
        <v>4</v>
      </c>
      <c r="E63" s="70">
        <v>7967.8</v>
      </c>
      <c r="F63" s="84">
        <v>183</v>
      </c>
      <c r="G63" s="70">
        <v>97135.06</v>
      </c>
      <c r="H63" s="84">
        <v>0</v>
      </c>
      <c r="I63" s="70">
        <v>0</v>
      </c>
      <c r="J63" s="70">
        <v>0</v>
      </c>
      <c r="K63" s="70"/>
      <c r="L63" s="70">
        <v>0</v>
      </c>
      <c r="M63" s="70">
        <v>0</v>
      </c>
      <c r="N63" s="56">
        <f>C63+E63+G63+I63+J63+L63+M63</f>
        <v>844866.95</v>
      </c>
      <c r="O63" s="71"/>
      <c r="P63" s="58"/>
      <c r="Q63" s="57"/>
      <c r="R63" s="149"/>
      <c r="S63" s="148"/>
      <c r="T63" s="56">
        <f>SUM(P63:S63)</f>
        <v>0</v>
      </c>
      <c r="U63" s="25"/>
      <c r="V63" s="244" t="s">
        <v>68</v>
      </c>
      <c r="W63" s="84">
        <v>6</v>
      </c>
      <c r="X63" s="70">
        <v>7711.48</v>
      </c>
    </row>
    <row r="64" spans="1:24">
      <c r="A64" s="235" t="s">
        <v>67</v>
      </c>
      <c r="B64" s="84">
        <v>37</v>
      </c>
      <c r="C64" s="70">
        <v>117192.63</v>
      </c>
      <c r="D64" s="84">
        <v>0</v>
      </c>
      <c r="E64" s="70">
        <v>0</v>
      </c>
      <c r="F64" s="84">
        <v>26</v>
      </c>
      <c r="G64" s="70">
        <v>12944.1</v>
      </c>
      <c r="H64" s="84">
        <v>0</v>
      </c>
      <c r="I64" s="70">
        <v>0</v>
      </c>
      <c r="J64" s="70">
        <v>0</v>
      </c>
      <c r="K64" s="70"/>
      <c r="L64" s="70">
        <v>0</v>
      </c>
      <c r="M64" s="70">
        <v>0</v>
      </c>
      <c r="N64" s="56">
        <f>C64+E64+G64+I64+J64+L64+M64</f>
        <v>130136.73000000001</v>
      </c>
      <c r="O64" s="71"/>
      <c r="P64" s="58"/>
      <c r="Q64" s="57"/>
      <c r="R64" s="149"/>
      <c r="S64" s="148"/>
      <c r="T64" s="56">
        <f>SUM(P64:S64)</f>
        <v>0</v>
      </c>
      <c r="U64" s="25"/>
      <c r="V64" s="244" t="s">
        <v>66</v>
      </c>
      <c r="W64" s="84">
        <v>1</v>
      </c>
      <c r="X64" s="70">
        <v>1763.5</v>
      </c>
    </row>
    <row r="65" spans="1:24">
      <c r="A65" s="235" t="s">
        <v>65</v>
      </c>
      <c r="B65" s="84">
        <v>30</v>
      </c>
      <c r="C65" s="70">
        <v>98281.55</v>
      </c>
      <c r="D65" s="84">
        <v>0</v>
      </c>
      <c r="E65" s="70">
        <v>0</v>
      </c>
      <c r="F65" s="84">
        <v>22</v>
      </c>
      <c r="G65" s="70">
        <v>10190.27</v>
      </c>
      <c r="H65" s="84">
        <v>1</v>
      </c>
      <c r="I65" s="70">
        <v>2562.17</v>
      </c>
      <c r="J65" s="70">
        <v>0</v>
      </c>
      <c r="K65" s="70"/>
      <c r="L65" s="70">
        <v>0</v>
      </c>
      <c r="M65" s="70">
        <v>0</v>
      </c>
      <c r="N65" s="56">
        <f>C65+E65+G65+I65+J65+L65+M65</f>
        <v>111033.99</v>
      </c>
      <c r="O65" s="71"/>
      <c r="P65" s="58"/>
      <c r="Q65" s="57"/>
      <c r="R65" s="149"/>
      <c r="S65" s="148"/>
      <c r="T65" s="56">
        <f>SUM(P65:S65)</f>
        <v>0</v>
      </c>
      <c r="U65" s="25"/>
      <c r="V65" s="244" t="s">
        <v>64</v>
      </c>
      <c r="W65" s="84">
        <v>0</v>
      </c>
      <c r="X65" s="70">
        <v>0</v>
      </c>
    </row>
    <row r="66" spans="1:24" ht="15.75" thickBot="1">
      <c r="A66" s="234" t="s">
        <v>63</v>
      </c>
      <c r="B66" s="84">
        <v>2</v>
      </c>
      <c r="C66" s="70">
        <v>6904.58</v>
      </c>
      <c r="D66" s="84">
        <v>0</v>
      </c>
      <c r="E66" s="70">
        <v>0</v>
      </c>
      <c r="F66" s="84">
        <v>1</v>
      </c>
      <c r="G66" s="70">
        <v>462.82</v>
      </c>
      <c r="H66" s="84">
        <v>0</v>
      </c>
      <c r="I66" s="70">
        <v>0</v>
      </c>
      <c r="J66" s="70">
        <v>0</v>
      </c>
      <c r="K66" s="70"/>
      <c r="L66" s="70">
        <v>0</v>
      </c>
      <c r="M66" s="70">
        <v>0</v>
      </c>
      <c r="N66" s="56">
        <f>C66+E66+G66+I66+J66+L66+M66</f>
        <v>7367.4</v>
      </c>
      <c r="O66" s="71"/>
      <c r="P66" s="45"/>
      <c r="Q66" s="44"/>
      <c r="R66" s="183"/>
      <c r="S66" s="182"/>
      <c r="T66" s="43">
        <f>SUM(P66:S66)</f>
        <v>0</v>
      </c>
      <c r="U66" s="25"/>
      <c r="V66" s="243" t="s">
        <v>62</v>
      </c>
      <c r="W66" s="84">
        <v>0</v>
      </c>
      <c r="X66" s="70">
        <v>0</v>
      </c>
    </row>
    <row r="67" spans="1:24" ht="15.75" thickBot="1">
      <c r="A67" s="242" t="s">
        <v>61</v>
      </c>
      <c r="B67" s="190">
        <f>SUM(B68:B72)</f>
        <v>116</v>
      </c>
      <c r="C67" s="172">
        <f>SUM(C68:C72)</f>
        <v>348809.36</v>
      </c>
      <c r="D67" s="190">
        <f>SUM(D68:D72)</f>
        <v>1</v>
      </c>
      <c r="E67" s="172">
        <f>SUM(E68:E72)</f>
        <v>3599.4</v>
      </c>
      <c r="F67" s="236">
        <f>SUM(F68:F72)</f>
        <v>76</v>
      </c>
      <c r="G67" s="172">
        <f>SUM(G68:G72)</f>
        <v>36323.840000000004</v>
      </c>
      <c r="H67" s="176">
        <f>SUM(H68:H72)</f>
        <v>3</v>
      </c>
      <c r="I67" s="175">
        <f>SUM(I68:I72)</f>
        <v>3625.77</v>
      </c>
      <c r="J67" s="177"/>
      <c r="K67" s="236">
        <f>SUM(K68:K72)</f>
        <v>0</v>
      </c>
      <c r="L67" s="175">
        <f>SUM(L68:L72)</f>
        <v>0</v>
      </c>
      <c r="M67" s="175">
        <f>SUM(M68:M72)</f>
        <v>0</v>
      </c>
      <c r="N67" s="169">
        <f>SUM(N68:N72)</f>
        <v>392358.37</v>
      </c>
      <c r="O67" s="69"/>
      <c r="P67" s="173">
        <f>SUM(P68:P72)</f>
        <v>0</v>
      </c>
      <c r="Q67" s="172">
        <f>SUM(Q68:Q72)</f>
        <v>0</v>
      </c>
      <c r="R67" s="171">
        <f>SUM(R68:R72)</f>
        <v>0</v>
      </c>
      <c r="S67" s="170">
        <f>SUM(S68:S72)</f>
        <v>0</v>
      </c>
      <c r="T67" s="169">
        <f>SUM(T68:T72)</f>
        <v>0</v>
      </c>
      <c r="U67" s="25"/>
      <c r="V67" s="241" t="s">
        <v>60</v>
      </c>
      <c r="W67" s="240"/>
      <c r="X67" s="239"/>
    </row>
    <row r="68" spans="1:24" ht="15.75" thickBot="1">
      <c r="A68" s="238" t="s">
        <v>59</v>
      </c>
      <c r="B68" s="84">
        <v>4</v>
      </c>
      <c r="C68" s="70">
        <v>14683.68</v>
      </c>
      <c r="D68" s="84">
        <v>0</v>
      </c>
      <c r="E68" s="70">
        <v>0</v>
      </c>
      <c r="F68" s="84">
        <v>3</v>
      </c>
      <c r="G68" s="70">
        <v>1550.38</v>
      </c>
      <c r="H68" s="84">
        <v>0</v>
      </c>
      <c r="I68" s="70">
        <v>0</v>
      </c>
      <c r="J68" s="70">
        <v>0</v>
      </c>
      <c r="K68" s="70"/>
      <c r="L68" s="70">
        <v>0</v>
      </c>
      <c r="M68" s="70">
        <v>0</v>
      </c>
      <c r="N68" s="159">
        <f>C68+E68+G68+I68+J68+L68+M68</f>
        <v>16234.060000000001</v>
      </c>
      <c r="O68" s="71"/>
      <c r="P68" s="93"/>
      <c r="Q68" s="92"/>
      <c r="R68" s="161"/>
      <c r="S68" s="160"/>
      <c r="T68" s="159">
        <f>SUM(P68:S68)</f>
        <v>0</v>
      </c>
      <c r="U68" s="25"/>
      <c r="V68" s="237" t="s">
        <v>53</v>
      </c>
      <c r="W68" s="236">
        <f>SUM(W69:W73)</f>
        <v>86</v>
      </c>
      <c r="X68" s="172">
        <f>SUM(X69:X73)</f>
        <v>251322.08000000002</v>
      </c>
    </row>
    <row r="69" spans="1:24">
      <c r="A69" s="235" t="s">
        <v>58</v>
      </c>
      <c r="B69" s="84">
        <v>50</v>
      </c>
      <c r="C69" s="70">
        <v>167159.1</v>
      </c>
      <c r="D69" s="84">
        <v>0</v>
      </c>
      <c r="E69" s="70">
        <v>0</v>
      </c>
      <c r="F69" s="84">
        <v>29</v>
      </c>
      <c r="G69" s="70">
        <v>14393.08</v>
      </c>
      <c r="H69" s="84">
        <v>0</v>
      </c>
      <c r="I69" s="70">
        <v>0</v>
      </c>
      <c r="J69" s="70">
        <v>0</v>
      </c>
      <c r="K69" s="70"/>
      <c r="L69" s="70">
        <v>0</v>
      </c>
      <c r="M69" s="70">
        <v>0</v>
      </c>
      <c r="N69" s="56">
        <f>C69+E69+G69+I69+J69+L69+M69</f>
        <v>181552.18</v>
      </c>
      <c r="O69" s="71"/>
      <c r="P69" s="58"/>
      <c r="Q69" s="57"/>
      <c r="R69" s="149"/>
      <c r="S69" s="148"/>
      <c r="T69" s="56">
        <f>SUM(P69:S69)</f>
        <v>0</v>
      </c>
      <c r="U69" s="25"/>
      <c r="V69" s="188" t="s">
        <v>52</v>
      </c>
      <c r="W69" s="84">
        <v>80</v>
      </c>
      <c r="X69" s="70">
        <v>237809.64</v>
      </c>
    </row>
    <row r="70" spans="1:24">
      <c r="A70" s="235" t="s">
        <v>57</v>
      </c>
      <c r="B70" s="84">
        <v>39</v>
      </c>
      <c r="C70" s="70">
        <v>90865.23</v>
      </c>
      <c r="D70" s="84">
        <v>0</v>
      </c>
      <c r="E70" s="70">
        <v>0</v>
      </c>
      <c r="F70" s="84">
        <v>29</v>
      </c>
      <c r="G70" s="70">
        <v>13241.69</v>
      </c>
      <c r="H70" s="84">
        <v>1</v>
      </c>
      <c r="I70" s="70">
        <v>1222.17</v>
      </c>
      <c r="J70" s="70">
        <v>0</v>
      </c>
      <c r="K70" s="70"/>
      <c r="L70" s="70">
        <v>0</v>
      </c>
      <c r="M70" s="70">
        <v>0</v>
      </c>
      <c r="N70" s="56">
        <f>C70+E70+G70+I70+J70+L70+M70</f>
        <v>105329.09</v>
      </c>
      <c r="O70" s="71"/>
      <c r="P70" s="58"/>
      <c r="Q70" s="57"/>
      <c r="R70" s="149"/>
      <c r="S70" s="148"/>
      <c r="T70" s="56">
        <f>SUM(P70:S70)</f>
        <v>0</v>
      </c>
      <c r="U70" s="25"/>
      <c r="V70" s="188" t="s">
        <v>51</v>
      </c>
      <c r="W70" s="84">
        <v>3</v>
      </c>
      <c r="X70" s="70">
        <v>7486.06</v>
      </c>
    </row>
    <row r="71" spans="1:24">
      <c r="A71" s="235" t="s">
        <v>56</v>
      </c>
      <c r="B71" s="84">
        <v>23</v>
      </c>
      <c r="C71" s="70">
        <v>76101.350000000006</v>
      </c>
      <c r="D71" s="84">
        <v>1</v>
      </c>
      <c r="E71" s="70">
        <v>3599.4</v>
      </c>
      <c r="F71" s="84">
        <v>15</v>
      </c>
      <c r="G71" s="70">
        <v>7138.69</v>
      </c>
      <c r="H71" s="84">
        <v>2</v>
      </c>
      <c r="I71" s="70">
        <v>2403.6</v>
      </c>
      <c r="J71" s="70">
        <v>0</v>
      </c>
      <c r="K71" s="70"/>
      <c r="L71" s="70">
        <v>0</v>
      </c>
      <c r="M71" s="70">
        <v>0</v>
      </c>
      <c r="N71" s="56">
        <f>C71+E71+G71+I71+J71+L71+M71</f>
        <v>89243.040000000008</v>
      </c>
      <c r="O71" s="71"/>
      <c r="P71" s="58"/>
      <c r="Q71" s="57"/>
      <c r="R71" s="149"/>
      <c r="S71" s="148"/>
      <c r="T71" s="56">
        <f>SUM(P71:S71)</f>
        <v>0</v>
      </c>
      <c r="U71" s="25"/>
      <c r="V71" s="188" t="s">
        <v>50</v>
      </c>
      <c r="W71" s="84">
        <v>3</v>
      </c>
      <c r="X71" s="70">
        <v>6026.38</v>
      </c>
    </row>
    <row r="72" spans="1:24" ht="15.75" thickBot="1">
      <c r="A72" s="234" t="s">
        <v>55</v>
      </c>
      <c r="B72" s="222"/>
      <c r="C72" s="223"/>
      <c r="D72" s="222"/>
      <c r="E72" s="223"/>
      <c r="F72" s="154"/>
      <c r="G72" s="150"/>
      <c r="H72" s="222"/>
      <c r="I72" s="221"/>
      <c r="J72" s="220"/>
      <c r="K72" s="219"/>
      <c r="L72" s="218"/>
      <c r="M72" s="182"/>
      <c r="N72" s="43">
        <f>C72+E72+G72+I72+J72+L72+M72</f>
        <v>0</v>
      </c>
      <c r="O72" s="71"/>
      <c r="P72" s="45"/>
      <c r="Q72" s="44"/>
      <c r="R72" s="183"/>
      <c r="S72" s="182"/>
      <c r="T72" s="43">
        <f>SUM(P72:S72)</f>
        <v>0</v>
      </c>
      <c r="U72" s="25"/>
      <c r="V72" s="188" t="s">
        <v>49</v>
      </c>
      <c r="W72" s="84">
        <v>0</v>
      </c>
      <c r="X72" s="70">
        <v>0</v>
      </c>
    </row>
    <row r="73" spans="1:24" ht="25.5" thickBot="1">
      <c r="A73" s="233" t="s">
        <v>54</v>
      </c>
      <c r="B73" s="190">
        <v>0</v>
      </c>
      <c r="C73" s="172">
        <f>SUM(C74:C78)</f>
        <v>0</v>
      </c>
      <c r="D73" s="190">
        <v>0</v>
      </c>
      <c r="E73" s="193">
        <v>0</v>
      </c>
      <c r="F73" s="190">
        <v>0</v>
      </c>
      <c r="G73" s="193">
        <v>0</v>
      </c>
      <c r="H73" s="190">
        <v>0</v>
      </c>
      <c r="I73" s="189">
        <v>0</v>
      </c>
      <c r="J73" s="232"/>
      <c r="K73" s="190">
        <v>0</v>
      </c>
      <c r="L73" s="189">
        <v>0</v>
      </c>
      <c r="M73" s="193"/>
      <c r="N73" s="169">
        <v>0</v>
      </c>
      <c r="O73" s="69"/>
      <c r="P73" s="173">
        <f>SUM(P74:P78)</f>
        <v>0</v>
      </c>
      <c r="Q73" s="172">
        <f>SUM(Q74:Q78)</f>
        <v>0</v>
      </c>
      <c r="R73" s="171">
        <f>SUM(R74:R78)</f>
        <v>0</v>
      </c>
      <c r="S73" s="170">
        <f>SUM(S74:S78)</f>
        <v>0</v>
      </c>
      <c r="T73" s="169">
        <f>SUM(T74:T78)</f>
        <v>0</v>
      </c>
      <c r="U73" s="25"/>
      <c r="V73" s="188" t="s">
        <v>48</v>
      </c>
      <c r="W73" s="84">
        <v>0</v>
      </c>
      <c r="X73" s="70">
        <v>0</v>
      </c>
    </row>
    <row r="74" spans="1:24" ht="26.25" thickBot="1">
      <c r="A74" s="167">
        <v>12</v>
      </c>
      <c r="B74" s="166"/>
      <c r="C74" s="231"/>
      <c r="D74" s="166"/>
      <c r="E74" s="231"/>
      <c r="F74" s="154"/>
      <c r="G74" s="150"/>
      <c r="H74" s="166"/>
      <c r="I74" s="165"/>
      <c r="J74" s="164"/>
      <c r="K74" s="163"/>
      <c r="L74" s="162"/>
      <c r="M74" s="92"/>
      <c r="N74" s="46">
        <f>C74+E74+G74+I74+J74+L74+M74</f>
        <v>0</v>
      </c>
      <c r="O74" s="71"/>
      <c r="P74" s="93"/>
      <c r="Q74" s="92"/>
      <c r="R74" s="161"/>
      <c r="S74" s="160"/>
      <c r="T74" s="159">
        <f>SUM(P74:S74)</f>
        <v>0</v>
      </c>
      <c r="U74" s="25"/>
      <c r="V74" s="230" t="s">
        <v>46</v>
      </c>
      <c r="W74" s="190">
        <f>SUM(W75:W79)</f>
        <v>39</v>
      </c>
      <c r="X74" s="172">
        <f>SUM(X75:X79)</f>
        <v>40388.21</v>
      </c>
    </row>
    <row r="75" spans="1:24">
      <c r="A75" s="167">
        <v>11</v>
      </c>
      <c r="B75" s="154"/>
      <c r="C75" s="155"/>
      <c r="D75" s="154"/>
      <c r="E75" s="155"/>
      <c r="F75" s="154"/>
      <c r="G75" s="150"/>
      <c r="H75" s="154"/>
      <c r="I75" s="153"/>
      <c r="J75" s="152"/>
      <c r="K75" s="151"/>
      <c r="L75" s="150"/>
      <c r="M75" s="57"/>
      <c r="N75" s="46">
        <f>C75+E75+G75+I75+J75+L75+M75</f>
        <v>0</v>
      </c>
      <c r="O75" s="71"/>
      <c r="P75" s="58"/>
      <c r="Q75" s="57"/>
      <c r="R75" s="229"/>
      <c r="S75" s="228"/>
      <c r="T75" s="56">
        <f>SUM(P75:S75)</f>
        <v>0</v>
      </c>
      <c r="U75" s="25"/>
      <c r="V75" s="216">
        <v>14</v>
      </c>
      <c r="W75" s="134">
        <v>18</v>
      </c>
      <c r="X75" s="83">
        <v>20044.95</v>
      </c>
    </row>
    <row r="76" spans="1:24">
      <c r="A76" s="227">
        <v>10</v>
      </c>
      <c r="B76" s="154"/>
      <c r="C76" s="155"/>
      <c r="D76" s="154"/>
      <c r="E76" s="155"/>
      <c r="F76" s="154"/>
      <c r="G76" s="150"/>
      <c r="H76" s="154"/>
      <c r="I76" s="153"/>
      <c r="J76" s="152"/>
      <c r="K76" s="151"/>
      <c r="L76" s="150"/>
      <c r="M76" s="57"/>
      <c r="N76" s="46">
        <f>C76+E76+G76+I76+J76+L76+M76</f>
        <v>0</v>
      </c>
      <c r="O76" s="71"/>
      <c r="P76" s="58"/>
      <c r="Q76" s="57"/>
      <c r="R76" s="149"/>
      <c r="S76" s="148"/>
      <c r="T76" s="56">
        <f>SUM(P76:S76)</f>
        <v>0</v>
      </c>
      <c r="U76" s="25"/>
      <c r="V76" s="216">
        <v>13</v>
      </c>
      <c r="W76" s="84">
        <v>11</v>
      </c>
      <c r="X76" s="70">
        <v>11330.6</v>
      </c>
    </row>
    <row r="77" spans="1:24">
      <c r="A77" s="224">
        <v>9</v>
      </c>
      <c r="B77" s="154"/>
      <c r="C77" s="152"/>
      <c r="D77" s="154"/>
      <c r="E77" s="155"/>
      <c r="F77" s="154"/>
      <c r="G77" s="150"/>
      <c r="H77" s="154"/>
      <c r="I77" s="153"/>
      <c r="J77" s="152"/>
      <c r="K77" s="151"/>
      <c r="L77" s="150"/>
      <c r="M77" s="57"/>
      <c r="N77" s="46">
        <f>C77+E77+G77+I77+J77+L77+M77</f>
        <v>0</v>
      </c>
      <c r="O77" s="71"/>
      <c r="P77" s="58"/>
      <c r="Q77" s="57"/>
      <c r="R77" s="226"/>
      <c r="S77" s="225"/>
      <c r="T77" s="56">
        <f>SUM(P77:S77)</f>
        <v>0</v>
      </c>
      <c r="U77" s="25"/>
      <c r="V77" s="216">
        <v>12</v>
      </c>
      <c r="W77" s="84">
        <v>7</v>
      </c>
      <c r="X77" s="70">
        <v>6262.93</v>
      </c>
    </row>
    <row r="78" spans="1:24" ht="15.75" thickBot="1">
      <c r="A78" s="224">
        <v>8</v>
      </c>
      <c r="B78" s="222"/>
      <c r="C78" s="223"/>
      <c r="D78" s="222"/>
      <c r="E78" s="223"/>
      <c r="F78" s="154"/>
      <c r="G78" s="150"/>
      <c r="H78" s="222"/>
      <c r="I78" s="221"/>
      <c r="J78" s="220"/>
      <c r="K78" s="219"/>
      <c r="L78" s="218"/>
      <c r="M78" s="44"/>
      <c r="N78" s="46">
        <f>C78+E78+G78+I78+J78+L78+M78</f>
        <v>0</v>
      </c>
      <c r="O78" s="71"/>
      <c r="P78" s="45"/>
      <c r="Q78" s="44"/>
      <c r="R78" s="183"/>
      <c r="S78" s="182"/>
      <c r="T78" s="43">
        <f>SUM(P78:S78)</f>
        <v>0</v>
      </c>
      <c r="U78" s="25"/>
      <c r="V78" s="216">
        <v>11</v>
      </c>
      <c r="W78" s="84">
        <v>1</v>
      </c>
      <c r="X78" s="70">
        <v>995.42</v>
      </c>
    </row>
    <row r="79" spans="1:24" ht="15.75" thickBot="1">
      <c r="A79" s="217" t="s">
        <v>53</v>
      </c>
      <c r="B79" s="190">
        <f>SUM(B80:B85)</f>
        <v>214</v>
      </c>
      <c r="C79" s="172">
        <f>SUM(C80:C85)</f>
        <v>1206111.67</v>
      </c>
      <c r="D79" s="176">
        <f>SUM(D80:D85)</f>
        <v>0</v>
      </c>
      <c r="E79" s="172">
        <f>SUM(E80:E85)</f>
        <v>0</v>
      </c>
      <c r="F79" s="176">
        <f>SUM(F80:F85)</f>
        <v>122</v>
      </c>
      <c r="G79" s="172">
        <f>SUM(G80:G85)</f>
        <v>66234.34</v>
      </c>
      <c r="H79" s="176">
        <f>SUM(H80:H85)</f>
        <v>0</v>
      </c>
      <c r="I79" s="175">
        <f>SUM(I80:I85)</f>
        <v>0</v>
      </c>
      <c r="J79" s="177"/>
      <c r="K79" s="176">
        <f>SUM(K80:K85)</f>
        <v>0</v>
      </c>
      <c r="L79" s="175">
        <f>SUM(L80:L85)</f>
        <v>0</v>
      </c>
      <c r="M79" s="175">
        <f>SUM(M80:M85)</f>
        <v>0</v>
      </c>
      <c r="N79" s="169">
        <f>SUM(N80:N85)</f>
        <v>1272346.01</v>
      </c>
      <c r="O79" s="69"/>
      <c r="P79" s="173">
        <f>SUM(P80:P85)</f>
        <v>0</v>
      </c>
      <c r="Q79" s="172">
        <f>SUM(Q80:Q85)</f>
        <v>0</v>
      </c>
      <c r="R79" s="171">
        <f>SUM(R80:R85)</f>
        <v>0</v>
      </c>
      <c r="S79" s="170">
        <f>SUM(S80:S85)</f>
        <v>0</v>
      </c>
      <c r="T79" s="169">
        <f>SUM(T80:T85)</f>
        <v>0</v>
      </c>
      <c r="U79" s="25"/>
      <c r="V79" s="216">
        <v>10</v>
      </c>
      <c r="W79" s="84">
        <v>2</v>
      </c>
      <c r="X79" s="70">
        <v>1754.31</v>
      </c>
    </row>
    <row r="80" spans="1:24" ht="26.25" thickBot="1">
      <c r="A80" s="167" t="s">
        <v>52</v>
      </c>
      <c r="B80" s="84">
        <v>21</v>
      </c>
      <c r="C80" s="70">
        <v>127359.42</v>
      </c>
      <c r="D80" s="84">
        <v>0</v>
      </c>
      <c r="E80" s="70">
        <v>0</v>
      </c>
      <c r="F80" s="84">
        <v>3</v>
      </c>
      <c r="G80" s="70">
        <v>1032.75</v>
      </c>
      <c r="H80" s="84">
        <v>0</v>
      </c>
      <c r="I80" s="70">
        <v>0</v>
      </c>
      <c r="J80" s="70">
        <v>0</v>
      </c>
      <c r="K80" s="70"/>
      <c r="L80" s="70">
        <v>0</v>
      </c>
      <c r="M80" s="70">
        <v>0</v>
      </c>
      <c r="N80" s="56">
        <f>C80+E80+G80+I80+J80+L80+M80</f>
        <v>128392.17</v>
      </c>
      <c r="O80" s="71"/>
      <c r="P80" s="93"/>
      <c r="Q80" s="92"/>
      <c r="R80" s="161"/>
      <c r="S80" s="160"/>
      <c r="T80" s="159">
        <f>SUM(P80:S80)</f>
        <v>0</v>
      </c>
      <c r="U80" s="25"/>
      <c r="V80" s="215" t="s">
        <v>45</v>
      </c>
      <c r="W80" s="190">
        <f>SUM(W81:W85)</f>
        <v>11</v>
      </c>
      <c r="X80" s="172">
        <f>SUM(X81:X85)</f>
        <v>12476.830000000002</v>
      </c>
    </row>
    <row r="81" spans="1:24">
      <c r="A81" s="136" t="s">
        <v>51</v>
      </c>
      <c r="B81" s="84">
        <v>34</v>
      </c>
      <c r="C81" s="70">
        <v>216644.03</v>
      </c>
      <c r="D81" s="84">
        <v>0</v>
      </c>
      <c r="E81" s="70">
        <v>0</v>
      </c>
      <c r="F81" s="84">
        <v>9</v>
      </c>
      <c r="G81" s="70">
        <v>6334.2</v>
      </c>
      <c r="H81" s="84">
        <v>0</v>
      </c>
      <c r="I81" s="70">
        <v>0</v>
      </c>
      <c r="J81" s="70">
        <v>0</v>
      </c>
      <c r="K81" s="70"/>
      <c r="L81" s="70">
        <v>0</v>
      </c>
      <c r="M81" s="70">
        <v>0</v>
      </c>
      <c r="N81" s="56">
        <f>C81+E81+G81+I81+J81+L81+M81</f>
        <v>222978.23</v>
      </c>
      <c r="O81" s="71"/>
      <c r="P81" s="58"/>
      <c r="Q81" s="57"/>
      <c r="R81" s="149"/>
      <c r="S81" s="148"/>
      <c r="T81" s="56">
        <f>SUM(P81:S81)</f>
        <v>0</v>
      </c>
      <c r="U81" s="25"/>
      <c r="V81" s="188" t="s">
        <v>32</v>
      </c>
      <c r="W81" s="84">
        <v>4</v>
      </c>
      <c r="X81" s="70">
        <v>5024.16</v>
      </c>
    </row>
    <row r="82" spans="1:24">
      <c r="A82" s="136" t="s">
        <v>50</v>
      </c>
      <c r="B82" s="84">
        <v>22</v>
      </c>
      <c r="C82" s="70">
        <v>139660.32</v>
      </c>
      <c r="D82" s="84">
        <v>0</v>
      </c>
      <c r="E82" s="70">
        <v>0</v>
      </c>
      <c r="F82" s="84">
        <v>4</v>
      </c>
      <c r="G82" s="70">
        <v>1996.65</v>
      </c>
      <c r="H82" s="84">
        <v>0</v>
      </c>
      <c r="I82" s="70">
        <v>0</v>
      </c>
      <c r="J82" s="70">
        <v>0</v>
      </c>
      <c r="K82" s="70"/>
      <c r="L82" s="70">
        <v>0</v>
      </c>
      <c r="M82" s="70">
        <v>0</v>
      </c>
      <c r="N82" s="56">
        <f>C82+E82+G82+I82+J82+L82+M82</f>
        <v>141656.97</v>
      </c>
      <c r="O82" s="71"/>
      <c r="P82" s="58"/>
      <c r="Q82" s="57"/>
      <c r="R82" s="149"/>
      <c r="S82" s="148"/>
      <c r="T82" s="56">
        <f>SUM(P82:S82)</f>
        <v>0</v>
      </c>
      <c r="U82" s="25"/>
      <c r="V82" s="188" t="s">
        <v>30</v>
      </c>
      <c r="W82" s="84">
        <v>4</v>
      </c>
      <c r="X82" s="70">
        <v>4512.47</v>
      </c>
    </row>
    <row r="83" spans="1:24">
      <c r="A83" s="136" t="s">
        <v>49</v>
      </c>
      <c r="B83" s="84">
        <v>7</v>
      </c>
      <c r="C83" s="70">
        <v>39908.01</v>
      </c>
      <c r="D83" s="84">
        <v>0</v>
      </c>
      <c r="E83" s="70">
        <v>0</v>
      </c>
      <c r="F83" s="84">
        <v>5</v>
      </c>
      <c r="G83" s="70">
        <v>2822.85</v>
      </c>
      <c r="H83" s="84">
        <v>0</v>
      </c>
      <c r="I83" s="70">
        <v>0</v>
      </c>
      <c r="J83" s="70">
        <v>0</v>
      </c>
      <c r="K83" s="70"/>
      <c r="L83" s="70">
        <v>0</v>
      </c>
      <c r="M83" s="70">
        <v>0</v>
      </c>
      <c r="N83" s="56">
        <f>C83+E83+G83+I83+J83+L83+M83</f>
        <v>42730.86</v>
      </c>
      <c r="O83" s="71"/>
      <c r="P83" s="58"/>
      <c r="Q83" s="57"/>
      <c r="R83" s="149"/>
      <c r="S83" s="148"/>
      <c r="T83" s="56">
        <f>SUM(P83:S83)</f>
        <v>0</v>
      </c>
      <c r="U83" s="25"/>
      <c r="V83" s="188" t="s">
        <v>28</v>
      </c>
      <c r="W83" s="84">
        <v>3</v>
      </c>
      <c r="X83" s="70">
        <v>2940.2</v>
      </c>
    </row>
    <row r="84" spans="1:24">
      <c r="A84" s="135" t="s">
        <v>48</v>
      </c>
      <c r="B84" s="84">
        <v>130</v>
      </c>
      <c r="C84" s="70">
        <v>682539.89</v>
      </c>
      <c r="D84" s="84">
        <v>0</v>
      </c>
      <c r="E84" s="70">
        <v>0</v>
      </c>
      <c r="F84" s="84">
        <v>51</v>
      </c>
      <c r="G84" s="70">
        <v>27341.91</v>
      </c>
      <c r="H84" s="84">
        <v>0</v>
      </c>
      <c r="I84" s="70">
        <v>0</v>
      </c>
      <c r="J84" s="70">
        <v>0</v>
      </c>
      <c r="K84" s="70"/>
      <c r="L84" s="70">
        <v>0</v>
      </c>
      <c r="M84" s="70">
        <v>0</v>
      </c>
      <c r="N84" s="56">
        <f>C84+E84+G84+I84+J84+L84+M84</f>
        <v>709881.8</v>
      </c>
      <c r="O84" s="71"/>
      <c r="P84" s="58"/>
      <c r="Q84" s="57"/>
      <c r="R84" s="149"/>
      <c r="S84" s="148"/>
      <c r="T84" s="56">
        <f>SUM(P84:S84)</f>
        <v>0</v>
      </c>
      <c r="U84" s="25"/>
      <c r="V84" s="188" t="s">
        <v>26</v>
      </c>
      <c r="W84" s="84">
        <v>0</v>
      </c>
      <c r="X84" s="70">
        <v>0</v>
      </c>
    </row>
    <row r="85" spans="1:24" ht="15.75" thickBot="1">
      <c r="A85" s="214" t="s">
        <v>47</v>
      </c>
      <c r="B85" s="84"/>
      <c r="C85" s="70"/>
      <c r="D85" s="84"/>
      <c r="E85" s="70"/>
      <c r="F85" s="86">
        <v>50</v>
      </c>
      <c r="G85" s="85">
        <v>26705.98</v>
      </c>
      <c r="H85" s="84"/>
      <c r="I85" s="70"/>
      <c r="J85" s="70"/>
      <c r="K85" s="84"/>
      <c r="L85" s="70"/>
      <c r="M85" s="70"/>
      <c r="N85" s="56">
        <f>C85+E85+G85+I85+J85+L85+M85</f>
        <v>26705.98</v>
      </c>
      <c r="O85" s="71"/>
      <c r="P85" s="213"/>
      <c r="Q85" s="212"/>
      <c r="R85" s="211"/>
      <c r="S85" s="210"/>
      <c r="T85" s="209">
        <f>SUM(P85:S85)</f>
        <v>0</v>
      </c>
      <c r="U85" s="208"/>
      <c r="V85" s="188" t="s">
        <v>25</v>
      </c>
      <c r="W85" s="84">
        <v>0</v>
      </c>
      <c r="X85" s="70">
        <v>0</v>
      </c>
    </row>
    <row r="86" spans="1:24" ht="26.25" thickBot="1">
      <c r="A86" s="204" t="s">
        <v>46</v>
      </c>
      <c r="B86" s="176">
        <f>SUM(B87:B91)</f>
        <v>165</v>
      </c>
      <c r="C86" s="172">
        <f>SUM(C87:C91)</f>
        <v>448282.41000000003</v>
      </c>
      <c r="D86" s="176">
        <f>SUM(D87:D91)</f>
        <v>0</v>
      </c>
      <c r="E86" s="172">
        <f>SUM(E87:E91)</f>
        <v>0</v>
      </c>
      <c r="F86" s="176">
        <f>SUM(F87:F91)</f>
        <v>133</v>
      </c>
      <c r="G86" s="172">
        <f>SUM(G87:G91)</f>
        <v>183369.33</v>
      </c>
      <c r="H86" s="176">
        <f>SUM(H87:H91)</f>
        <v>0</v>
      </c>
      <c r="I86" s="175">
        <f>SUM(I87:I91)</f>
        <v>0</v>
      </c>
      <c r="J86" s="177"/>
      <c r="K86" s="176">
        <f>SUM(K87:K91)</f>
        <v>0</v>
      </c>
      <c r="L86" s="175">
        <f>SUM(L87:L91)</f>
        <v>0</v>
      </c>
      <c r="M86" s="175">
        <f>SUM(M87:M91)</f>
        <v>0</v>
      </c>
      <c r="N86" s="169">
        <f>SUM(N87:N91)</f>
        <v>631651.74</v>
      </c>
      <c r="O86" s="71"/>
      <c r="P86" s="173">
        <f>SUM(P87:P91)</f>
        <v>0</v>
      </c>
      <c r="Q86" s="172">
        <f>SUM(Q87:Q91)</f>
        <v>0</v>
      </c>
      <c r="R86" s="171">
        <f>SUM(R87:R91)</f>
        <v>0</v>
      </c>
      <c r="S86" s="170">
        <f>SUM(S87:S91)</f>
        <v>0</v>
      </c>
      <c r="T86" s="169">
        <f>SUM(T87:T91)</f>
        <v>0</v>
      </c>
      <c r="U86" s="25"/>
      <c r="V86" s="197" t="s">
        <v>44</v>
      </c>
      <c r="W86" s="190">
        <f>SUM(W87:W91)</f>
        <v>5</v>
      </c>
      <c r="X86" s="172">
        <f>SUM(X87:X91)</f>
        <v>4295.4799999999996</v>
      </c>
    </row>
    <row r="87" spans="1:24">
      <c r="A87" s="207">
        <v>14</v>
      </c>
      <c r="B87" s="134">
        <v>19</v>
      </c>
      <c r="C87" s="83">
        <v>55635.4</v>
      </c>
      <c r="D87" s="134">
        <v>0</v>
      </c>
      <c r="E87" s="83">
        <v>0</v>
      </c>
      <c r="F87" s="134">
        <v>15</v>
      </c>
      <c r="G87" s="83">
        <v>21178.62</v>
      </c>
      <c r="H87" s="83"/>
      <c r="I87" s="83"/>
      <c r="J87" s="83">
        <v>0</v>
      </c>
      <c r="K87" s="83"/>
      <c r="L87" s="83">
        <v>0</v>
      </c>
      <c r="M87" s="83">
        <v>0</v>
      </c>
      <c r="N87" s="56">
        <f>C87+E87+G87+I87+J87+L87+M87</f>
        <v>76814.02</v>
      </c>
      <c r="O87" s="71"/>
      <c r="P87" s="93"/>
      <c r="Q87" s="92"/>
      <c r="R87" s="161"/>
      <c r="S87" s="160"/>
      <c r="T87" s="159">
        <f>SUM(P87:S87)</f>
        <v>0</v>
      </c>
      <c r="U87" s="25"/>
      <c r="V87" s="188" t="s">
        <v>32</v>
      </c>
      <c r="W87" s="84">
        <v>5</v>
      </c>
      <c r="X87" s="70">
        <v>4295.4799999999996</v>
      </c>
    </row>
    <row r="88" spans="1:24">
      <c r="A88" s="206">
        <v>13</v>
      </c>
      <c r="B88" s="84">
        <v>11</v>
      </c>
      <c r="C88" s="70">
        <v>35150.28</v>
      </c>
      <c r="D88" s="84">
        <v>0</v>
      </c>
      <c r="E88" s="70">
        <v>0</v>
      </c>
      <c r="F88" s="84">
        <v>3</v>
      </c>
      <c r="G88" s="70">
        <v>3886.56</v>
      </c>
      <c r="H88" s="84">
        <v>0</v>
      </c>
      <c r="I88" s="70">
        <v>0</v>
      </c>
      <c r="J88" s="70">
        <v>0</v>
      </c>
      <c r="K88" s="70"/>
      <c r="L88" s="70">
        <v>0</v>
      </c>
      <c r="M88" s="70">
        <v>0</v>
      </c>
      <c r="N88" s="56">
        <f>C88+E88+G88+I88+J88+L88+M88</f>
        <v>39036.839999999997</v>
      </c>
      <c r="O88" s="71"/>
      <c r="P88" s="58"/>
      <c r="Q88" s="57"/>
      <c r="R88" s="149"/>
      <c r="S88" s="148"/>
      <c r="T88" s="56">
        <f>SUM(P88:S88)</f>
        <v>0</v>
      </c>
      <c r="U88" s="25"/>
      <c r="V88" s="188" t="s">
        <v>30</v>
      </c>
      <c r="W88" s="195"/>
      <c r="X88" s="196"/>
    </row>
    <row r="89" spans="1:24">
      <c r="A89" s="206">
        <v>12</v>
      </c>
      <c r="B89" s="84">
        <v>15</v>
      </c>
      <c r="C89" s="70">
        <v>43794.13</v>
      </c>
      <c r="D89" s="84">
        <v>0</v>
      </c>
      <c r="E89" s="70">
        <v>0</v>
      </c>
      <c r="F89" s="84">
        <v>13</v>
      </c>
      <c r="G89" s="70">
        <v>19367.16</v>
      </c>
      <c r="H89" s="84">
        <v>0</v>
      </c>
      <c r="I89" s="70">
        <v>0</v>
      </c>
      <c r="J89" s="70">
        <v>0</v>
      </c>
      <c r="K89" s="70"/>
      <c r="L89" s="70">
        <v>0</v>
      </c>
      <c r="M89" s="70">
        <v>0</v>
      </c>
      <c r="N89" s="56">
        <f>C89+E89+G89+I89+J89+L89+M89</f>
        <v>63161.289999999994</v>
      </c>
      <c r="O89" s="71"/>
      <c r="P89" s="58"/>
      <c r="Q89" s="57"/>
      <c r="R89" s="149"/>
      <c r="S89" s="148"/>
      <c r="T89" s="56">
        <f>SUM(P89:S89)</f>
        <v>0</v>
      </c>
      <c r="U89" s="25"/>
      <c r="V89" s="188" t="s">
        <v>28</v>
      </c>
      <c r="W89" s="195"/>
      <c r="X89" s="196"/>
    </row>
    <row r="90" spans="1:24">
      <c r="A90" s="206">
        <v>11</v>
      </c>
      <c r="B90" s="84">
        <v>18</v>
      </c>
      <c r="C90" s="70">
        <v>53349.97</v>
      </c>
      <c r="D90" s="84">
        <v>0</v>
      </c>
      <c r="E90" s="70">
        <v>0</v>
      </c>
      <c r="F90" s="84">
        <v>12</v>
      </c>
      <c r="G90" s="70">
        <v>18115.560000000001</v>
      </c>
      <c r="H90" s="84">
        <v>0</v>
      </c>
      <c r="I90" s="70">
        <v>0</v>
      </c>
      <c r="J90" s="70">
        <v>0</v>
      </c>
      <c r="K90" s="70"/>
      <c r="L90" s="70">
        <v>0</v>
      </c>
      <c r="M90" s="70">
        <v>0</v>
      </c>
      <c r="N90" s="56">
        <f>C90+E90+G90+I90+J90+L90+M90</f>
        <v>71465.53</v>
      </c>
      <c r="O90" s="71"/>
      <c r="P90" s="58"/>
      <c r="Q90" s="57"/>
      <c r="R90" s="149"/>
      <c r="S90" s="148"/>
      <c r="T90" s="56">
        <f>SUM(P90:S90)</f>
        <v>0</v>
      </c>
      <c r="U90" s="25"/>
      <c r="V90" s="188" t="s">
        <v>26</v>
      </c>
      <c r="W90" s="195"/>
      <c r="X90" s="196"/>
    </row>
    <row r="91" spans="1:24" ht="15.75" thickBot="1">
      <c r="A91" s="205">
        <v>10</v>
      </c>
      <c r="B91" s="84">
        <v>102</v>
      </c>
      <c r="C91" s="70">
        <v>260352.63</v>
      </c>
      <c r="D91" s="84">
        <v>0</v>
      </c>
      <c r="E91" s="70">
        <v>0</v>
      </c>
      <c r="F91" s="84">
        <v>90</v>
      </c>
      <c r="G91" s="70">
        <v>120821.43</v>
      </c>
      <c r="H91" s="84">
        <v>0</v>
      </c>
      <c r="I91" s="70">
        <v>0</v>
      </c>
      <c r="J91" s="70">
        <v>0</v>
      </c>
      <c r="K91" s="70"/>
      <c r="L91" s="70">
        <v>0</v>
      </c>
      <c r="M91" s="70">
        <v>0</v>
      </c>
      <c r="N91" s="43">
        <f>C91+E91+G91+I91+J91+L91+M91</f>
        <v>381174.06</v>
      </c>
      <c r="O91" s="71"/>
      <c r="P91" s="45"/>
      <c r="Q91" s="44"/>
      <c r="R91" s="183"/>
      <c r="S91" s="182"/>
      <c r="T91" s="43">
        <f>SUM(P91:S91)</f>
        <v>0</v>
      </c>
      <c r="U91" s="25"/>
      <c r="V91" s="188" t="s">
        <v>25</v>
      </c>
      <c r="W91" s="195"/>
      <c r="X91" s="196"/>
    </row>
    <row r="92" spans="1:24" ht="26.25" thickBot="1">
      <c r="A92" s="204" t="s">
        <v>45</v>
      </c>
      <c r="B92" s="176">
        <f>SUM(B93:B97)</f>
        <v>32</v>
      </c>
      <c r="C92" s="172">
        <f>SUM(C93:C97)</f>
        <v>89113.33</v>
      </c>
      <c r="D92" s="176">
        <f>SUM(D93:D97)</f>
        <v>0</v>
      </c>
      <c r="E92" s="172">
        <f>SUM(E93:E97)</f>
        <v>0</v>
      </c>
      <c r="F92" s="176">
        <f>SUM(F93:F97)</f>
        <v>28</v>
      </c>
      <c r="G92" s="172">
        <f>SUM(G93:G97)</f>
        <v>40509.050000000003</v>
      </c>
      <c r="H92" s="176">
        <f>SUM(H93:H97)</f>
        <v>0</v>
      </c>
      <c r="I92" s="175">
        <f>SUM(I93:I97)</f>
        <v>0</v>
      </c>
      <c r="J92" s="177"/>
      <c r="K92" s="176">
        <f>SUM(K93:K97)</f>
        <v>0</v>
      </c>
      <c r="L92" s="175">
        <f>SUM(L93:L97)</f>
        <v>0</v>
      </c>
      <c r="M92" s="175">
        <f>SUM(M93:M97)</f>
        <v>0</v>
      </c>
      <c r="N92" s="169">
        <f>SUM(N93:N97)</f>
        <v>129622.38</v>
      </c>
      <c r="O92" s="69"/>
      <c r="P92" s="173">
        <f>SUM(P93:P97)</f>
        <v>0</v>
      </c>
      <c r="Q92" s="172">
        <f>SUM(Q93:Q97)</f>
        <v>0</v>
      </c>
      <c r="R92" s="171">
        <f>SUM(R93:R97)</f>
        <v>0</v>
      </c>
      <c r="S92" s="170">
        <f>SUM(S93:S97)</f>
        <v>0</v>
      </c>
      <c r="T92" s="169">
        <f>SUM(T93:T97)</f>
        <v>0</v>
      </c>
      <c r="U92" s="25"/>
      <c r="V92" s="203" t="s">
        <v>43</v>
      </c>
      <c r="W92" s="202">
        <f>SUM(W93:W97)</f>
        <v>3</v>
      </c>
      <c r="X92" s="65">
        <f>SUM(X93:X97)</f>
        <v>2825.42</v>
      </c>
    </row>
    <row r="93" spans="1:24">
      <c r="A93" s="167" t="s">
        <v>32</v>
      </c>
      <c r="B93" s="84">
        <v>4</v>
      </c>
      <c r="C93" s="70">
        <v>11196</v>
      </c>
      <c r="D93" s="84">
        <v>0</v>
      </c>
      <c r="E93" s="70">
        <v>0</v>
      </c>
      <c r="F93" s="84">
        <v>4</v>
      </c>
      <c r="G93" s="70">
        <v>5467.56</v>
      </c>
      <c r="H93" s="84">
        <v>0</v>
      </c>
      <c r="I93" s="70">
        <v>0</v>
      </c>
      <c r="J93" s="70">
        <v>0</v>
      </c>
      <c r="K93" s="70"/>
      <c r="L93" s="70">
        <v>0</v>
      </c>
      <c r="M93" s="70">
        <v>0</v>
      </c>
      <c r="N93" s="46">
        <f>C93+E93+G93+I93+J93+L93+M93</f>
        <v>16663.560000000001</v>
      </c>
      <c r="O93" s="71"/>
      <c r="P93" s="93"/>
      <c r="Q93" s="92"/>
      <c r="R93" s="161"/>
      <c r="S93" s="160"/>
      <c r="T93" s="159">
        <f>SUM(P93:S93)</f>
        <v>0</v>
      </c>
      <c r="U93" s="25"/>
      <c r="V93" s="201" t="s">
        <v>38</v>
      </c>
      <c r="W93" s="84">
        <v>0</v>
      </c>
      <c r="X93" s="70">
        <v>0</v>
      </c>
    </row>
    <row r="94" spans="1:24">
      <c r="A94" s="136" t="s">
        <v>30</v>
      </c>
      <c r="B94" s="84">
        <v>3</v>
      </c>
      <c r="C94" s="70">
        <v>8397</v>
      </c>
      <c r="D94" s="84">
        <v>0</v>
      </c>
      <c r="E94" s="70">
        <v>0</v>
      </c>
      <c r="F94" s="84">
        <v>3</v>
      </c>
      <c r="G94" s="70">
        <v>4545.3599999999997</v>
      </c>
      <c r="H94" s="84">
        <v>0</v>
      </c>
      <c r="I94" s="70">
        <v>0</v>
      </c>
      <c r="J94" s="70">
        <v>0</v>
      </c>
      <c r="K94" s="70"/>
      <c r="L94" s="70">
        <v>0</v>
      </c>
      <c r="M94" s="70">
        <v>0</v>
      </c>
      <c r="N94" s="46">
        <f>C94+E94+G94+I94+J94+L94+M94</f>
        <v>12942.36</v>
      </c>
      <c r="O94" s="71"/>
      <c r="P94" s="58"/>
      <c r="Q94" s="57"/>
      <c r="R94" s="149"/>
      <c r="S94" s="148"/>
      <c r="T94" s="56">
        <f>SUM(P94:S94)</f>
        <v>0</v>
      </c>
      <c r="U94" s="25"/>
      <c r="V94" s="188" t="s">
        <v>36</v>
      </c>
      <c r="W94" s="84">
        <v>1</v>
      </c>
      <c r="X94" s="70">
        <v>1024.54</v>
      </c>
    </row>
    <row r="95" spans="1:24">
      <c r="A95" s="136" t="s">
        <v>28</v>
      </c>
      <c r="B95" s="84">
        <v>4</v>
      </c>
      <c r="C95" s="70">
        <v>11196</v>
      </c>
      <c r="D95" s="84">
        <v>0</v>
      </c>
      <c r="E95" s="70">
        <v>0</v>
      </c>
      <c r="F95" s="84">
        <v>3</v>
      </c>
      <c r="G95" s="70">
        <v>4578.3</v>
      </c>
      <c r="H95" s="84">
        <v>0</v>
      </c>
      <c r="I95" s="70">
        <v>0</v>
      </c>
      <c r="J95" s="70">
        <v>0</v>
      </c>
      <c r="K95" s="70"/>
      <c r="L95" s="70">
        <v>0</v>
      </c>
      <c r="M95" s="70">
        <v>0</v>
      </c>
      <c r="N95" s="46">
        <f>C95+E95+G95+I95+J95+L95+M95</f>
        <v>15774.3</v>
      </c>
      <c r="O95" s="71"/>
      <c r="P95" s="58"/>
      <c r="Q95" s="57"/>
      <c r="R95" s="149"/>
      <c r="S95" s="148"/>
      <c r="T95" s="56">
        <f>SUM(P95:S95)</f>
        <v>0</v>
      </c>
      <c r="U95" s="25"/>
      <c r="V95" s="188" t="s">
        <v>34</v>
      </c>
      <c r="W95" s="84">
        <v>1</v>
      </c>
      <c r="X95" s="70">
        <v>883.34</v>
      </c>
    </row>
    <row r="96" spans="1:24">
      <c r="A96" s="136" t="s">
        <v>26</v>
      </c>
      <c r="B96" s="84">
        <v>8</v>
      </c>
      <c r="C96" s="70">
        <v>23239.35</v>
      </c>
      <c r="D96" s="84">
        <v>0</v>
      </c>
      <c r="E96" s="70">
        <v>0</v>
      </c>
      <c r="F96" s="84">
        <v>6</v>
      </c>
      <c r="G96" s="70">
        <v>9288.36</v>
      </c>
      <c r="H96" s="84">
        <v>0</v>
      </c>
      <c r="I96" s="70">
        <v>0</v>
      </c>
      <c r="J96" s="70">
        <v>0</v>
      </c>
      <c r="K96" s="70"/>
      <c r="L96" s="70">
        <v>0</v>
      </c>
      <c r="M96" s="70">
        <v>0</v>
      </c>
      <c r="N96" s="46">
        <f>C96+E96+G96+I96+J96+L96+M96</f>
        <v>32527.71</v>
      </c>
      <c r="O96" s="71"/>
      <c r="P96" s="58"/>
      <c r="Q96" s="57"/>
      <c r="R96" s="149"/>
      <c r="S96" s="148"/>
      <c r="T96" s="56">
        <f>SUM(P96:S96)</f>
        <v>0</v>
      </c>
      <c r="U96" s="25"/>
      <c r="V96" s="188" t="s">
        <v>32</v>
      </c>
      <c r="W96" s="84">
        <v>1</v>
      </c>
      <c r="X96" s="70">
        <v>917.54</v>
      </c>
    </row>
    <row r="97" spans="1:24" ht="15.75" thickBot="1">
      <c r="A97" s="135" t="s">
        <v>25</v>
      </c>
      <c r="B97" s="84">
        <v>13</v>
      </c>
      <c r="C97" s="70">
        <v>35084.980000000003</v>
      </c>
      <c r="D97" s="84">
        <v>0</v>
      </c>
      <c r="E97" s="70">
        <v>0</v>
      </c>
      <c r="F97" s="84">
        <v>12</v>
      </c>
      <c r="G97" s="70">
        <v>16629.47</v>
      </c>
      <c r="H97" s="84">
        <v>0</v>
      </c>
      <c r="I97" s="70">
        <v>0</v>
      </c>
      <c r="J97" s="70">
        <v>0</v>
      </c>
      <c r="K97" s="70"/>
      <c r="L97" s="70">
        <v>0</v>
      </c>
      <c r="M97" s="70">
        <v>0</v>
      </c>
      <c r="N97" s="46">
        <f>C97+E97+G97+I97+J97+L97+M97</f>
        <v>51714.450000000004</v>
      </c>
      <c r="O97" s="71"/>
      <c r="P97" s="45"/>
      <c r="Q97" s="44"/>
      <c r="R97" s="183"/>
      <c r="S97" s="182"/>
      <c r="T97" s="43">
        <f>SUM(P97:S97)</f>
        <v>0</v>
      </c>
      <c r="U97" s="25"/>
      <c r="V97" s="187" t="s">
        <v>30</v>
      </c>
      <c r="W97" s="84">
        <v>0</v>
      </c>
      <c r="X97" s="70">
        <v>0</v>
      </c>
    </row>
    <row r="98" spans="1:24" ht="23.25" thickBot="1">
      <c r="A98" s="178" t="s">
        <v>44</v>
      </c>
      <c r="B98" s="176">
        <f>SUM(B99:B103)</f>
        <v>9</v>
      </c>
      <c r="C98" s="172">
        <f>SUM(C99:C103)</f>
        <v>26563.1</v>
      </c>
      <c r="D98" s="176">
        <f>SUM(D99:D103)</f>
        <v>0</v>
      </c>
      <c r="E98" s="172">
        <f>SUM(E99:E103)</f>
        <v>0</v>
      </c>
      <c r="F98" s="176">
        <f>SUM(F99:F103)</f>
        <v>0</v>
      </c>
      <c r="G98" s="172">
        <f>SUM(G99:G103)</f>
        <v>0</v>
      </c>
      <c r="H98" s="176">
        <f>SUM(H99:H103)</f>
        <v>0</v>
      </c>
      <c r="I98" s="175">
        <f>SUM(I99:I103)</f>
        <v>0</v>
      </c>
      <c r="J98" s="177"/>
      <c r="K98" s="176">
        <f>SUM(K99:K103)</f>
        <v>0</v>
      </c>
      <c r="L98" s="175">
        <f>SUM(L99:L103)</f>
        <v>0</v>
      </c>
      <c r="M98" s="175">
        <f>SUM(M99:M103)</f>
        <v>0</v>
      </c>
      <c r="N98" s="169">
        <f>SUM(N99:N103)</f>
        <v>26563.1</v>
      </c>
      <c r="O98" s="71"/>
      <c r="P98" s="173">
        <f>SUM(P99:P103)</f>
        <v>0</v>
      </c>
      <c r="Q98" s="172">
        <f>SUM(Q99:Q103)</f>
        <v>0</v>
      </c>
      <c r="R98" s="171">
        <f>SUM(R99:R103)</f>
        <v>0</v>
      </c>
      <c r="S98" s="170">
        <f>SUM(S99:S103)</f>
        <v>0</v>
      </c>
      <c r="T98" s="169">
        <f>SUM(T99:T103)</f>
        <v>0</v>
      </c>
      <c r="U98" s="25"/>
      <c r="V98" s="197" t="s">
        <v>41</v>
      </c>
      <c r="W98" s="190">
        <f>SUM(W99:W104)</f>
        <v>1</v>
      </c>
      <c r="X98" s="172">
        <f>SUM(X99:X104)</f>
        <v>1033.04</v>
      </c>
    </row>
    <row r="99" spans="1:24">
      <c r="A99" s="167" t="s">
        <v>32</v>
      </c>
      <c r="B99" s="84">
        <v>4</v>
      </c>
      <c r="C99" s="70">
        <v>11827.12</v>
      </c>
      <c r="D99" s="84">
        <v>0</v>
      </c>
      <c r="E99" s="70">
        <v>0</v>
      </c>
      <c r="F99" s="84">
        <v>0</v>
      </c>
      <c r="G99" s="70">
        <v>0</v>
      </c>
      <c r="H99" s="84">
        <v>0</v>
      </c>
      <c r="I99" s="70">
        <v>0</v>
      </c>
      <c r="J99" s="70">
        <v>0</v>
      </c>
      <c r="K99" s="70"/>
      <c r="L99" s="70">
        <v>0</v>
      </c>
      <c r="M99" s="70">
        <v>0</v>
      </c>
      <c r="N99" s="46">
        <f>C99+E99+G99+I99+J99+L99+M99</f>
        <v>11827.12</v>
      </c>
      <c r="O99" s="71"/>
      <c r="P99" s="93"/>
      <c r="Q99" s="92"/>
      <c r="R99" s="161"/>
      <c r="S99" s="160"/>
      <c r="T99" s="159">
        <f>SUM(P99:S99)</f>
        <v>0</v>
      </c>
      <c r="U99" s="25"/>
      <c r="V99" s="201" t="s">
        <v>38</v>
      </c>
      <c r="W99" s="84">
        <v>0</v>
      </c>
      <c r="X99" s="70">
        <v>0</v>
      </c>
    </row>
    <row r="100" spans="1:24">
      <c r="A100" s="136" t="s">
        <v>30</v>
      </c>
      <c r="B100" s="84">
        <v>1</v>
      </c>
      <c r="C100" s="70">
        <v>3859.98</v>
      </c>
      <c r="D100" s="84">
        <v>0</v>
      </c>
      <c r="E100" s="70">
        <v>0</v>
      </c>
      <c r="F100" s="84">
        <v>0</v>
      </c>
      <c r="G100" s="70">
        <v>0</v>
      </c>
      <c r="H100" s="84">
        <v>0</v>
      </c>
      <c r="I100" s="70">
        <v>0</v>
      </c>
      <c r="J100" s="70">
        <v>0</v>
      </c>
      <c r="K100" s="70"/>
      <c r="L100" s="70">
        <v>0</v>
      </c>
      <c r="M100" s="70">
        <v>0</v>
      </c>
      <c r="N100" s="46">
        <f>C100+E100+G100+I100+J100+L100+M100</f>
        <v>3859.98</v>
      </c>
      <c r="O100" s="71"/>
      <c r="P100" s="58"/>
      <c r="Q100" s="57"/>
      <c r="R100" s="149"/>
      <c r="S100" s="148"/>
      <c r="T100" s="56">
        <f>SUM(P100:S100)</f>
        <v>0</v>
      </c>
      <c r="U100" s="25"/>
      <c r="V100" s="188" t="s">
        <v>36</v>
      </c>
      <c r="W100" s="84">
        <v>0</v>
      </c>
      <c r="X100" s="70">
        <v>0</v>
      </c>
    </row>
    <row r="101" spans="1:24">
      <c r="A101" s="136" t="s">
        <v>28</v>
      </c>
      <c r="B101" s="84">
        <v>0</v>
      </c>
      <c r="C101" s="70">
        <v>0</v>
      </c>
      <c r="D101" s="84">
        <v>0</v>
      </c>
      <c r="E101" s="70">
        <v>0</v>
      </c>
      <c r="F101" s="84">
        <v>0</v>
      </c>
      <c r="G101" s="70">
        <v>0</v>
      </c>
      <c r="H101" s="84">
        <v>0</v>
      </c>
      <c r="I101" s="70">
        <v>0</v>
      </c>
      <c r="J101" s="70">
        <v>0</v>
      </c>
      <c r="K101" s="70"/>
      <c r="L101" s="70">
        <v>0</v>
      </c>
      <c r="M101" s="70">
        <v>0</v>
      </c>
      <c r="N101" s="46">
        <f>C101+E101+G101+I101+J101+L101+M101</f>
        <v>0</v>
      </c>
      <c r="O101" s="71"/>
      <c r="P101" s="58"/>
      <c r="Q101" s="57"/>
      <c r="R101" s="149"/>
      <c r="S101" s="148"/>
      <c r="T101" s="56">
        <f>SUM(P101:S101)</f>
        <v>0</v>
      </c>
      <c r="U101" s="25"/>
      <c r="V101" s="188" t="s">
        <v>34</v>
      </c>
      <c r="W101" s="84">
        <v>0</v>
      </c>
      <c r="X101" s="70">
        <v>0</v>
      </c>
    </row>
    <row r="102" spans="1:24">
      <c r="A102" s="136" t="s">
        <v>26</v>
      </c>
      <c r="B102" s="84">
        <v>1</v>
      </c>
      <c r="C102" s="70">
        <v>2575</v>
      </c>
      <c r="D102" s="84">
        <v>0</v>
      </c>
      <c r="E102" s="70">
        <v>0</v>
      </c>
      <c r="F102" s="84">
        <v>0</v>
      </c>
      <c r="G102" s="70">
        <v>0</v>
      </c>
      <c r="H102" s="84">
        <v>0</v>
      </c>
      <c r="I102" s="70">
        <v>0</v>
      </c>
      <c r="J102" s="70">
        <v>0</v>
      </c>
      <c r="K102" s="70"/>
      <c r="L102" s="70">
        <v>0</v>
      </c>
      <c r="M102" s="70">
        <v>0</v>
      </c>
      <c r="N102" s="46">
        <f>C102+E102+G102+I102+J102+L102+M102</f>
        <v>2575</v>
      </c>
      <c r="O102" s="71"/>
      <c r="P102" s="58"/>
      <c r="Q102" s="57"/>
      <c r="R102" s="149"/>
      <c r="S102" s="148"/>
      <c r="T102" s="56">
        <f>SUM(P102:S102)</f>
        <v>0</v>
      </c>
      <c r="U102" s="25"/>
      <c r="V102" s="188" t="s">
        <v>32</v>
      </c>
      <c r="W102" s="84">
        <v>1</v>
      </c>
      <c r="X102" s="70">
        <v>1033.04</v>
      </c>
    </row>
    <row r="103" spans="1:24" ht="15.75" thickBot="1">
      <c r="A103" s="200" t="s">
        <v>25</v>
      </c>
      <c r="B103" s="84">
        <v>3</v>
      </c>
      <c r="C103" s="70">
        <v>8301</v>
      </c>
      <c r="D103" s="84">
        <v>0</v>
      </c>
      <c r="E103" s="70">
        <v>0</v>
      </c>
      <c r="F103" s="84">
        <v>0</v>
      </c>
      <c r="G103" s="70">
        <v>0</v>
      </c>
      <c r="H103" s="84">
        <v>0</v>
      </c>
      <c r="I103" s="70">
        <v>0</v>
      </c>
      <c r="J103" s="70">
        <v>0</v>
      </c>
      <c r="K103" s="70"/>
      <c r="L103" s="70">
        <v>0</v>
      </c>
      <c r="M103" s="70">
        <v>0</v>
      </c>
      <c r="N103" s="46">
        <f>C103+E103+G103+I103+J103+L103+M103</f>
        <v>8301</v>
      </c>
      <c r="O103" s="71"/>
      <c r="P103" s="45"/>
      <c r="Q103" s="44"/>
      <c r="R103" s="183"/>
      <c r="S103" s="182"/>
      <c r="T103" s="43">
        <f>SUM(P103:S103)</f>
        <v>0</v>
      </c>
      <c r="U103" s="25"/>
      <c r="V103" s="188" t="s">
        <v>30</v>
      </c>
      <c r="W103" s="84">
        <v>0</v>
      </c>
      <c r="X103" s="70">
        <v>0</v>
      </c>
    </row>
    <row r="104" spans="1:24" ht="23.25" thickBot="1">
      <c r="A104" s="178" t="s">
        <v>43</v>
      </c>
      <c r="B104" s="190">
        <f>SUM(B105:B109)</f>
        <v>31</v>
      </c>
      <c r="C104" s="193">
        <f>SUM(C105:C109)</f>
        <v>81354.44</v>
      </c>
      <c r="D104" s="193">
        <f>SUM(D105:D109)</f>
        <v>0</v>
      </c>
      <c r="E104" s="193">
        <f>SUM(E105:E109)</f>
        <v>0</v>
      </c>
      <c r="F104" s="199">
        <f>SUM(F105:F109)</f>
        <v>16</v>
      </c>
      <c r="G104" s="193">
        <f>SUM(G105:G109)</f>
        <v>18593.21</v>
      </c>
      <c r="H104" s="193">
        <f>SUM(H105:H109)</f>
        <v>0</v>
      </c>
      <c r="I104" s="193">
        <f>SUM(I105:I109)</f>
        <v>0</v>
      </c>
      <c r="J104" s="193">
        <f>SUM(J105:J109)</f>
        <v>0</v>
      </c>
      <c r="K104" s="199">
        <f>SUM(K105:K109)</f>
        <v>0</v>
      </c>
      <c r="L104" s="193">
        <f>SUM(L105:L109)</f>
        <v>0</v>
      </c>
      <c r="M104" s="193">
        <f>SUM(M105:M109)</f>
        <v>0</v>
      </c>
      <c r="N104" s="198">
        <f>SUM(N105:N109)</f>
        <v>99947.65</v>
      </c>
      <c r="O104" s="69"/>
      <c r="P104" s="173">
        <f>SUM(P105:P109)</f>
        <v>0</v>
      </c>
      <c r="Q104" s="172">
        <f>SUM(Q105:Q109)</f>
        <v>0</v>
      </c>
      <c r="R104" s="171">
        <f>SUM(R105:R109)</f>
        <v>0</v>
      </c>
      <c r="S104" s="170">
        <f>SUM(S105:S109)</f>
        <v>0</v>
      </c>
      <c r="T104" s="169">
        <f>SUM(T105:T109)</f>
        <v>0</v>
      </c>
      <c r="U104" s="25"/>
      <c r="V104" s="188"/>
      <c r="W104" s="195"/>
      <c r="X104" s="196"/>
    </row>
    <row r="105" spans="1:24" ht="57" thickBot="1">
      <c r="A105" s="167" t="s">
        <v>38</v>
      </c>
      <c r="B105" s="84">
        <v>0</v>
      </c>
      <c r="C105" s="70">
        <v>0</v>
      </c>
      <c r="D105" s="84">
        <v>0</v>
      </c>
      <c r="E105" s="70">
        <v>0</v>
      </c>
      <c r="F105" s="84">
        <v>0</v>
      </c>
      <c r="G105" s="70">
        <v>0</v>
      </c>
      <c r="H105" s="84">
        <v>0</v>
      </c>
      <c r="I105" s="70">
        <v>0</v>
      </c>
      <c r="J105" s="70">
        <v>0</v>
      </c>
      <c r="K105" s="70"/>
      <c r="L105" s="70">
        <v>0</v>
      </c>
      <c r="M105" s="70">
        <v>0</v>
      </c>
      <c r="N105" s="46">
        <f>C105+E105+G105+I105+J105+L105+M105</f>
        <v>0</v>
      </c>
      <c r="O105" s="71"/>
      <c r="P105" s="93"/>
      <c r="Q105" s="92"/>
      <c r="R105" s="161"/>
      <c r="S105" s="160"/>
      <c r="T105" s="159">
        <f>SUM(P105:S105)</f>
        <v>0</v>
      </c>
      <c r="U105" s="25"/>
      <c r="V105" s="197" t="s">
        <v>42</v>
      </c>
      <c r="W105" s="190">
        <f>SUM(W106:W113)</f>
        <v>20</v>
      </c>
      <c r="X105" s="172">
        <f>SUM(X106:X113)</f>
        <v>19605.900000000001</v>
      </c>
    </row>
    <row r="106" spans="1:24">
      <c r="A106" s="136" t="s">
        <v>36</v>
      </c>
      <c r="B106" s="84">
        <v>0</v>
      </c>
      <c r="C106" s="70">
        <v>0</v>
      </c>
      <c r="D106" s="84">
        <v>0</v>
      </c>
      <c r="E106" s="70">
        <v>0</v>
      </c>
      <c r="F106" s="84">
        <v>0</v>
      </c>
      <c r="G106" s="70">
        <v>0</v>
      </c>
      <c r="H106" s="84">
        <v>0</v>
      </c>
      <c r="I106" s="70">
        <v>0</v>
      </c>
      <c r="J106" s="70">
        <v>0</v>
      </c>
      <c r="K106" s="70"/>
      <c r="L106" s="70">
        <v>0</v>
      </c>
      <c r="M106" s="70">
        <v>0</v>
      </c>
      <c r="N106" s="46">
        <f>C106+E106+G106+I106+J106+L106+M106</f>
        <v>0</v>
      </c>
      <c r="O106" s="71"/>
      <c r="P106" s="58"/>
      <c r="Q106" s="57"/>
      <c r="R106" s="149"/>
      <c r="S106" s="148"/>
      <c r="T106" s="56">
        <f>SUM(P106:S106)</f>
        <v>0</v>
      </c>
      <c r="U106" s="25"/>
      <c r="V106" s="188" t="s">
        <v>38</v>
      </c>
      <c r="W106" s="195"/>
      <c r="X106" s="196"/>
    </row>
    <row r="107" spans="1:24">
      <c r="A107" s="136" t="s">
        <v>34</v>
      </c>
      <c r="B107" s="84">
        <v>1</v>
      </c>
      <c r="C107" s="70">
        <v>2799</v>
      </c>
      <c r="D107" s="84">
        <v>0</v>
      </c>
      <c r="E107" s="70">
        <v>0</v>
      </c>
      <c r="F107" s="84">
        <v>0</v>
      </c>
      <c r="G107" s="70">
        <v>0</v>
      </c>
      <c r="H107" s="84">
        <v>0</v>
      </c>
      <c r="I107" s="70">
        <v>0</v>
      </c>
      <c r="J107" s="70">
        <v>0</v>
      </c>
      <c r="K107" s="70"/>
      <c r="L107" s="70">
        <v>0</v>
      </c>
      <c r="M107" s="70">
        <v>0</v>
      </c>
      <c r="N107" s="46">
        <f>C107+E107+G107+I107+J107+L107+M107</f>
        <v>2799</v>
      </c>
      <c r="O107" s="71"/>
      <c r="P107" s="58"/>
      <c r="Q107" s="57"/>
      <c r="R107" s="149"/>
      <c r="S107" s="148"/>
      <c r="T107" s="56">
        <f>SUM(P107:S107)</f>
        <v>0</v>
      </c>
      <c r="U107" s="25"/>
      <c r="V107" s="188" t="s">
        <v>36</v>
      </c>
      <c r="W107" s="195"/>
      <c r="X107" s="196"/>
    </row>
    <row r="108" spans="1:24">
      <c r="A108" s="136" t="s">
        <v>32</v>
      </c>
      <c r="B108" s="84">
        <v>3</v>
      </c>
      <c r="C108" s="70">
        <v>8397</v>
      </c>
      <c r="D108" s="84">
        <v>0</v>
      </c>
      <c r="E108" s="70">
        <v>0</v>
      </c>
      <c r="F108" s="84">
        <v>0</v>
      </c>
      <c r="G108" s="70">
        <v>0</v>
      </c>
      <c r="H108" s="84">
        <v>0</v>
      </c>
      <c r="I108" s="70">
        <v>0</v>
      </c>
      <c r="J108" s="70">
        <v>0</v>
      </c>
      <c r="K108" s="70"/>
      <c r="L108" s="70">
        <v>0</v>
      </c>
      <c r="M108" s="70">
        <v>0</v>
      </c>
      <c r="N108" s="46">
        <f>C108+E108+G108+I108+J108+L108+M108</f>
        <v>8397</v>
      </c>
      <c r="O108" s="71"/>
      <c r="P108" s="58"/>
      <c r="Q108" s="57"/>
      <c r="R108" s="149"/>
      <c r="S108" s="148"/>
      <c r="T108" s="56">
        <f>SUM(P108:S108)</f>
        <v>0</v>
      </c>
      <c r="U108" s="25"/>
      <c r="V108" s="188" t="s">
        <v>34</v>
      </c>
      <c r="W108" s="195"/>
      <c r="X108" s="194"/>
    </row>
    <row r="109" spans="1:24" ht="15.75" thickBot="1">
      <c r="A109" s="135" t="s">
        <v>30</v>
      </c>
      <c r="B109" s="84">
        <v>27</v>
      </c>
      <c r="C109" s="70">
        <v>70158.44</v>
      </c>
      <c r="D109" s="84">
        <v>0</v>
      </c>
      <c r="E109" s="70">
        <v>0</v>
      </c>
      <c r="F109" s="84">
        <v>16</v>
      </c>
      <c r="G109" s="70">
        <v>18593.21</v>
      </c>
      <c r="H109" s="84">
        <v>0</v>
      </c>
      <c r="I109" s="70">
        <v>0</v>
      </c>
      <c r="J109" s="70">
        <v>0</v>
      </c>
      <c r="K109" s="70"/>
      <c r="L109" s="70">
        <v>0</v>
      </c>
      <c r="M109" s="70">
        <v>0</v>
      </c>
      <c r="N109" s="46">
        <f>C109+E109+G109+I109+J109+L109+M109</f>
        <v>88751.65</v>
      </c>
      <c r="O109" s="71"/>
      <c r="P109" s="45"/>
      <c r="Q109" s="44"/>
      <c r="R109" s="183"/>
      <c r="S109" s="182"/>
      <c r="T109" s="43">
        <f>SUM(P109:S109)</f>
        <v>0</v>
      </c>
      <c r="U109" s="25"/>
      <c r="V109" s="188" t="s">
        <v>32</v>
      </c>
      <c r="W109" s="84">
        <v>5</v>
      </c>
      <c r="X109" s="70">
        <v>5234.1400000000003</v>
      </c>
    </row>
    <row r="110" spans="1:24" ht="15.75" thickBot="1">
      <c r="A110" s="178" t="s">
        <v>41</v>
      </c>
      <c r="B110" s="190">
        <f>SUM(B111:B115)</f>
        <v>7</v>
      </c>
      <c r="C110" s="193">
        <f>SUM(C111:C115)</f>
        <v>20759.560000000001</v>
      </c>
      <c r="D110" s="190">
        <f>SUM(D111:D115)</f>
        <v>0</v>
      </c>
      <c r="E110" s="193">
        <f>SUM(E111:E115)</f>
        <v>0</v>
      </c>
      <c r="F110" s="190">
        <f>SUM(F111:F115)</f>
        <v>0</v>
      </c>
      <c r="G110" s="193">
        <f>SUM(G111:G115)</f>
        <v>0</v>
      </c>
      <c r="H110" s="190">
        <f>SUM(H111:H115)</f>
        <v>0</v>
      </c>
      <c r="I110" s="192">
        <f>SUM(I111:I115)</f>
        <v>0</v>
      </c>
      <c r="J110" s="191"/>
      <c r="K110" s="190">
        <f>SUM(K111:K115)</f>
        <v>0</v>
      </c>
      <c r="L110" s="189">
        <f>SUM(L111:L115)</f>
        <v>0</v>
      </c>
      <c r="M110" s="189">
        <f>SUM(M111:M115)</f>
        <v>0</v>
      </c>
      <c r="N110" s="174">
        <f>SUM(N111:N115)</f>
        <v>20759.560000000001</v>
      </c>
      <c r="O110" s="69"/>
      <c r="P110" s="173">
        <f>SUM(P111:P115)</f>
        <v>0</v>
      </c>
      <c r="Q110" s="172">
        <f>SUM(Q111:Q115)</f>
        <v>0</v>
      </c>
      <c r="R110" s="171">
        <f>SUM(R111:R115)</f>
        <v>0</v>
      </c>
      <c r="S110" s="170">
        <f>SUM(S111:S115)</f>
        <v>0</v>
      </c>
      <c r="T110" s="169">
        <f>SUM(T111:T115)</f>
        <v>0</v>
      </c>
      <c r="U110" s="25"/>
      <c r="V110" s="188" t="s">
        <v>30</v>
      </c>
      <c r="W110" s="84">
        <v>3</v>
      </c>
      <c r="X110" s="70">
        <v>3029.23</v>
      </c>
    </row>
    <row r="111" spans="1:24">
      <c r="A111" s="167" t="s">
        <v>38</v>
      </c>
      <c r="B111" s="84">
        <v>0</v>
      </c>
      <c r="C111" s="70">
        <v>0</v>
      </c>
      <c r="D111" s="84">
        <v>0</v>
      </c>
      <c r="E111" s="70">
        <v>0</v>
      </c>
      <c r="F111" s="84">
        <v>0</v>
      </c>
      <c r="G111" s="70">
        <v>0</v>
      </c>
      <c r="H111" s="84">
        <v>0</v>
      </c>
      <c r="I111" s="70">
        <v>0</v>
      </c>
      <c r="J111" s="70">
        <v>0</v>
      </c>
      <c r="K111" s="70"/>
      <c r="L111" s="70">
        <v>0</v>
      </c>
      <c r="M111" s="70">
        <v>0</v>
      </c>
      <c r="N111" s="46">
        <f>C111+E111+G111+I111+J111+L111+M111</f>
        <v>0</v>
      </c>
      <c r="O111" s="71"/>
      <c r="P111" s="93"/>
      <c r="Q111" s="92"/>
      <c r="R111" s="161"/>
      <c r="S111" s="160"/>
      <c r="T111" s="159">
        <f>SUM(P111:S111)</f>
        <v>0</v>
      </c>
      <c r="U111" s="25"/>
      <c r="V111" s="188" t="s">
        <v>28</v>
      </c>
      <c r="W111" s="84">
        <v>8</v>
      </c>
      <c r="X111" s="70">
        <v>7481.94</v>
      </c>
    </row>
    <row r="112" spans="1:24">
      <c r="A112" s="136" t="s">
        <v>36</v>
      </c>
      <c r="B112" s="84">
        <v>0</v>
      </c>
      <c r="C112" s="70">
        <v>0</v>
      </c>
      <c r="D112" s="84">
        <v>0</v>
      </c>
      <c r="E112" s="70">
        <v>0</v>
      </c>
      <c r="F112" s="84">
        <v>0</v>
      </c>
      <c r="G112" s="70">
        <v>0</v>
      </c>
      <c r="H112" s="84">
        <v>0</v>
      </c>
      <c r="I112" s="70">
        <v>0</v>
      </c>
      <c r="J112" s="70">
        <v>0</v>
      </c>
      <c r="K112" s="70"/>
      <c r="L112" s="70">
        <v>0</v>
      </c>
      <c r="M112" s="70">
        <v>0</v>
      </c>
      <c r="N112" s="46">
        <f>C112+E112+G112+I112+J112+L112+M112</f>
        <v>0</v>
      </c>
      <c r="O112" s="71"/>
      <c r="P112" s="58"/>
      <c r="Q112" s="57"/>
      <c r="R112" s="149"/>
      <c r="S112" s="148"/>
      <c r="T112" s="56">
        <f>SUM(P112:S112)</f>
        <v>0</v>
      </c>
      <c r="U112" s="25"/>
      <c r="V112" s="188" t="s">
        <v>26</v>
      </c>
      <c r="W112" s="84">
        <v>3</v>
      </c>
      <c r="X112" s="70">
        <v>2770.09</v>
      </c>
    </row>
    <row r="113" spans="1:24" ht="15.75" thickBot="1">
      <c r="A113" s="136" t="s">
        <v>34</v>
      </c>
      <c r="B113" s="84">
        <v>0</v>
      </c>
      <c r="C113" s="70">
        <v>0</v>
      </c>
      <c r="D113" s="84">
        <v>0</v>
      </c>
      <c r="E113" s="70">
        <v>0</v>
      </c>
      <c r="F113" s="84">
        <v>0</v>
      </c>
      <c r="G113" s="70">
        <v>0</v>
      </c>
      <c r="H113" s="84">
        <v>0</v>
      </c>
      <c r="I113" s="70">
        <v>0</v>
      </c>
      <c r="J113" s="70">
        <v>0</v>
      </c>
      <c r="K113" s="70"/>
      <c r="L113" s="70">
        <v>0</v>
      </c>
      <c r="M113" s="70">
        <v>0</v>
      </c>
      <c r="N113" s="46">
        <f>C113+E113+G113+I113+J113+L113+M113</f>
        <v>0</v>
      </c>
      <c r="O113" s="71"/>
      <c r="P113" s="58"/>
      <c r="Q113" s="57"/>
      <c r="R113" s="149"/>
      <c r="S113" s="148"/>
      <c r="T113" s="56">
        <f>SUM(P113:S113)</f>
        <v>0</v>
      </c>
      <c r="U113" s="25"/>
      <c r="V113" s="187" t="s">
        <v>25</v>
      </c>
      <c r="W113" s="84">
        <v>1</v>
      </c>
      <c r="X113" s="70">
        <v>1090.5</v>
      </c>
    </row>
    <row r="114" spans="1:24" ht="36.75" thickBot="1">
      <c r="A114" s="136" t="s">
        <v>32</v>
      </c>
      <c r="B114" s="84">
        <v>0</v>
      </c>
      <c r="C114" s="70">
        <v>0</v>
      </c>
      <c r="D114" s="84">
        <v>0</v>
      </c>
      <c r="E114" s="70">
        <v>0</v>
      </c>
      <c r="F114" s="84">
        <v>0</v>
      </c>
      <c r="G114" s="70">
        <v>0</v>
      </c>
      <c r="H114" s="84">
        <v>0</v>
      </c>
      <c r="I114" s="70">
        <v>0</v>
      </c>
      <c r="J114" s="70">
        <v>0</v>
      </c>
      <c r="K114" s="70"/>
      <c r="L114" s="70">
        <v>0</v>
      </c>
      <c r="M114" s="70">
        <v>0</v>
      </c>
      <c r="N114" s="46">
        <f>C114+E114+G114+I114+J114+L114+M114</f>
        <v>0</v>
      </c>
      <c r="O114" s="71"/>
      <c r="P114" s="58"/>
      <c r="Q114" s="57"/>
      <c r="R114" s="149"/>
      <c r="S114" s="148"/>
      <c r="T114" s="56">
        <f>SUM(P114:S114)</f>
        <v>0</v>
      </c>
      <c r="U114" s="25"/>
      <c r="V114" s="186" t="s">
        <v>23</v>
      </c>
      <c r="W114" s="185">
        <f>+W53+W60+W105+W98+W92+W86+W80+W74+W68</f>
        <v>226</v>
      </c>
      <c r="X114" s="184">
        <f>+X53+X60+X105+X98+X92+X86+X80+X74+X68</f>
        <v>450803.95000000007</v>
      </c>
    </row>
    <row r="115" spans="1:24" ht="48.75" thickBot="1">
      <c r="A115" s="135" t="s">
        <v>30</v>
      </c>
      <c r="B115" s="84">
        <v>7</v>
      </c>
      <c r="C115" s="70">
        <v>20759.560000000001</v>
      </c>
      <c r="D115" s="84">
        <v>0</v>
      </c>
      <c r="E115" s="70">
        <v>0</v>
      </c>
      <c r="F115" s="84">
        <v>0</v>
      </c>
      <c r="G115" s="70">
        <v>0</v>
      </c>
      <c r="H115" s="84">
        <v>0</v>
      </c>
      <c r="I115" s="70">
        <v>0</v>
      </c>
      <c r="J115" s="70">
        <v>0</v>
      </c>
      <c r="K115" s="70"/>
      <c r="L115" s="70">
        <v>0</v>
      </c>
      <c r="M115" s="70">
        <v>0</v>
      </c>
      <c r="N115" s="46">
        <f>C115+E115+G115+I115+J115+L115+M115</f>
        <v>20759.560000000001</v>
      </c>
      <c r="O115" s="71"/>
      <c r="P115" s="45"/>
      <c r="Q115" s="44"/>
      <c r="R115" s="183"/>
      <c r="S115" s="182"/>
      <c r="T115" s="43">
        <f>SUM(P115:S115)</f>
        <v>0</v>
      </c>
      <c r="U115" s="25"/>
      <c r="V115" s="181" t="s">
        <v>21</v>
      </c>
      <c r="W115" s="180">
        <f>+W51+W114</f>
        <v>555</v>
      </c>
      <c r="X115" s="179">
        <f>+X51+X114</f>
        <v>1192306.56</v>
      </c>
    </row>
    <row r="116" spans="1:24" ht="45.75" thickBot="1">
      <c r="A116" s="178" t="s">
        <v>40</v>
      </c>
      <c r="B116" s="176">
        <f>SUM(B117:B124)</f>
        <v>41</v>
      </c>
      <c r="C116" s="172">
        <f>SUM(C117:C124)</f>
        <v>102624.5</v>
      </c>
      <c r="D116" s="176">
        <f>SUM(D117:D124)</f>
        <v>0</v>
      </c>
      <c r="E116" s="172">
        <f>SUM(E117:E124)</f>
        <v>0</v>
      </c>
      <c r="F116" s="176">
        <f>SUM(F117:F124)</f>
        <v>28</v>
      </c>
      <c r="G116" s="172">
        <f>SUM(G117:G124)</f>
        <v>29926.04</v>
      </c>
      <c r="H116" s="176">
        <f>SUM(H117:H124)</f>
        <v>0</v>
      </c>
      <c r="I116" s="175">
        <f>SUM(I117:I124)</f>
        <v>0</v>
      </c>
      <c r="J116" s="177"/>
      <c r="K116" s="176">
        <f>SUM(K117:K124)</f>
        <v>0</v>
      </c>
      <c r="L116" s="175">
        <f>SUM(L117:L124)</f>
        <v>3420</v>
      </c>
      <c r="M116" s="175">
        <f>SUM(M117:M124)</f>
        <v>0</v>
      </c>
      <c r="N116" s="174">
        <f>SUM(N117:N124)</f>
        <v>135970.53999999998</v>
      </c>
      <c r="O116" s="71"/>
      <c r="P116" s="173">
        <f>SUM(P117:P124)</f>
        <v>0</v>
      </c>
      <c r="Q116" s="172">
        <f>SUM(Q117:Q124)</f>
        <v>0</v>
      </c>
      <c r="R116" s="171">
        <f>SUM(R117:R124)</f>
        <v>0</v>
      </c>
      <c r="S116" s="170">
        <f>SUM(S117:S124)</f>
        <v>0</v>
      </c>
      <c r="T116" s="169">
        <f>SUM(T117:T124)</f>
        <v>0</v>
      </c>
      <c r="U116" s="25"/>
      <c r="V116" s="168" t="s">
        <v>39</v>
      </c>
      <c r="W116" s="84">
        <v>4</v>
      </c>
      <c r="X116" s="70">
        <v>1526.97</v>
      </c>
    </row>
    <row r="117" spans="1:24" ht="15.75" thickBot="1">
      <c r="A117" s="167" t="s">
        <v>38</v>
      </c>
      <c r="B117" s="154"/>
      <c r="C117" s="57"/>
      <c r="D117" s="154"/>
      <c r="E117" s="155"/>
      <c r="F117" s="154"/>
      <c r="G117" s="155"/>
      <c r="H117" s="166"/>
      <c r="I117" s="165"/>
      <c r="J117" s="164"/>
      <c r="K117" s="163"/>
      <c r="L117" s="162"/>
      <c r="M117" s="160"/>
      <c r="N117" s="46">
        <f>C117+E117+G117+I117+J117+L117+M117</f>
        <v>0</v>
      </c>
      <c r="O117" s="71"/>
      <c r="P117" s="93"/>
      <c r="Q117" s="92"/>
      <c r="R117" s="161"/>
      <c r="S117" s="160"/>
      <c r="T117" s="159">
        <f>SUM(P117:S117)</f>
        <v>0</v>
      </c>
      <c r="U117" s="25"/>
      <c r="V117" s="158" t="s">
        <v>37</v>
      </c>
      <c r="W117" s="143"/>
      <c r="X117" s="157"/>
    </row>
    <row r="118" spans="1:24" ht="15.75" thickBot="1">
      <c r="A118" s="136" t="s">
        <v>36</v>
      </c>
      <c r="B118" s="154"/>
      <c r="C118" s="57"/>
      <c r="D118" s="154"/>
      <c r="E118" s="155"/>
      <c r="F118" s="154"/>
      <c r="G118" s="155"/>
      <c r="H118" s="154"/>
      <c r="I118" s="153"/>
      <c r="J118" s="152"/>
      <c r="K118" s="151"/>
      <c r="L118" s="150"/>
      <c r="M118" s="148"/>
      <c r="N118" s="46">
        <f>C118+E118+G118+I118+J118+L118+M118</f>
        <v>0</v>
      </c>
      <c r="O118" s="71"/>
      <c r="P118" s="58"/>
      <c r="Q118" s="57"/>
      <c r="R118" s="149"/>
      <c r="S118" s="148"/>
      <c r="T118" s="56">
        <f>SUM(P118:S118)</f>
        <v>0</v>
      </c>
      <c r="U118" s="25"/>
      <c r="V118" s="144" t="s">
        <v>35</v>
      </c>
      <c r="W118" s="147"/>
      <c r="X118" s="156"/>
    </row>
    <row r="119" spans="1:24" ht="15.75" thickBot="1">
      <c r="A119" s="136" t="s">
        <v>34</v>
      </c>
      <c r="B119" s="154"/>
      <c r="C119" s="74"/>
      <c r="D119" s="154"/>
      <c r="E119" s="155"/>
      <c r="F119" s="154"/>
      <c r="G119" s="155"/>
      <c r="H119" s="154"/>
      <c r="I119" s="153"/>
      <c r="J119" s="152"/>
      <c r="K119" s="151"/>
      <c r="L119" s="150"/>
      <c r="M119" s="148"/>
      <c r="N119" s="46">
        <f>C119+E119+G119+I119+J119+L119+M119</f>
        <v>0</v>
      </c>
      <c r="O119" s="71"/>
      <c r="P119" s="58"/>
      <c r="Q119" s="57"/>
      <c r="R119" s="149"/>
      <c r="S119" s="148"/>
      <c r="T119" s="56">
        <f>SUM(P119:S119)</f>
        <v>0</v>
      </c>
      <c r="U119" s="25"/>
      <c r="V119" s="144" t="s">
        <v>33</v>
      </c>
      <c r="W119" s="147"/>
      <c r="X119" s="146"/>
    </row>
    <row r="120" spans="1:24" ht="15.75" thickBot="1">
      <c r="A120" s="136" t="s">
        <v>32</v>
      </c>
      <c r="B120" s="84">
        <v>0</v>
      </c>
      <c r="C120" s="70">
        <v>0</v>
      </c>
      <c r="D120" s="84">
        <v>0</v>
      </c>
      <c r="E120" s="70">
        <v>0</v>
      </c>
      <c r="F120" s="84">
        <v>0</v>
      </c>
      <c r="G120" s="70">
        <v>0</v>
      </c>
      <c r="H120" s="84">
        <v>0</v>
      </c>
      <c r="I120" s="70">
        <v>0</v>
      </c>
      <c r="J120" s="70">
        <v>0</v>
      </c>
      <c r="K120" s="70"/>
      <c r="L120" s="70">
        <v>0</v>
      </c>
      <c r="M120" s="70">
        <v>0</v>
      </c>
      <c r="N120" s="46">
        <f>C120+E120+G120+I120+J120+L120+M120</f>
        <v>0</v>
      </c>
      <c r="O120" s="134">
        <v>0</v>
      </c>
      <c r="P120" s="83">
        <v>0</v>
      </c>
      <c r="Q120" s="83">
        <v>0</v>
      </c>
      <c r="R120" s="134">
        <v>0</v>
      </c>
      <c r="S120" s="83">
        <v>0</v>
      </c>
      <c r="T120" s="133">
        <v>0</v>
      </c>
      <c r="U120" s="25"/>
      <c r="V120" s="121" t="s">
        <v>31</v>
      </c>
      <c r="W120" s="120"/>
      <c r="X120" s="145"/>
    </row>
    <row r="121" spans="1:24" ht="26.25" thickBot="1">
      <c r="A121" s="136" t="s">
        <v>30</v>
      </c>
      <c r="B121" s="84">
        <v>0</v>
      </c>
      <c r="C121" s="70">
        <v>0</v>
      </c>
      <c r="D121" s="84">
        <v>0</v>
      </c>
      <c r="E121" s="70">
        <v>0</v>
      </c>
      <c r="F121" s="84">
        <v>0</v>
      </c>
      <c r="G121" s="70">
        <v>0</v>
      </c>
      <c r="H121" s="84">
        <v>0</v>
      </c>
      <c r="I121" s="70">
        <v>0</v>
      </c>
      <c r="J121" s="70">
        <v>0</v>
      </c>
      <c r="K121" s="70"/>
      <c r="L121" s="70">
        <v>0</v>
      </c>
      <c r="M121" s="70">
        <v>0</v>
      </c>
      <c r="N121" s="46">
        <f>C121+E121+G121+I121+J121+L121+M121</f>
        <v>0</v>
      </c>
      <c r="O121" s="134">
        <v>0</v>
      </c>
      <c r="P121" s="83">
        <v>0</v>
      </c>
      <c r="Q121" s="83">
        <v>0</v>
      </c>
      <c r="R121" s="134">
        <v>0</v>
      </c>
      <c r="S121" s="83">
        <v>0</v>
      </c>
      <c r="T121" s="133">
        <v>0</v>
      </c>
      <c r="U121" s="25"/>
      <c r="V121" s="144" t="s">
        <v>29</v>
      </c>
      <c r="W121" s="143"/>
      <c r="X121" s="142"/>
    </row>
    <row r="122" spans="1:24" ht="26.25" thickBot="1">
      <c r="A122" s="141" t="s">
        <v>28</v>
      </c>
      <c r="B122" s="84">
        <v>5</v>
      </c>
      <c r="C122" s="70">
        <v>10044.5</v>
      </c>
      <c r="D122" s="84">
        <v>0</v>
      </c>
      <c r="E122" s="70">
        <v>0</v>
      </c>
      <c r="F122" s="84">
        <v>4</v>
      </c>
      <c r="G122" s="70">
        <v>3979.03</v>
      </c>
      <c r="H122" s="84">
        <v>0</v>
      </c>
      <c r="I122" s="70">
        <v>0</v>
      </c>
      <c r="J122" s="70">
        <v>0</v>
      </c>
      <c r="K122" s="70"/>
      <c r="L122" s="70">
        <v>1080</v>
      </c>
      <c r="M122" s="70">
        <v>0</v>
      </c>
      <c r="N122" s="46">
        <f>C122+E122+G122+I122+J122+L122+M122</f>
        <v>15103.53</v>
      </c>
      <c r="O122" s="134">
        <v>0</v>
      </c>
      <c r="P122" s="83">
        <v>0</v>
      </c>
      <c r="Q122" s="83">
        <v>0</v>
      </c>
      <c r="R122" s="134"/>
      <c r="S122" s="83"/>
      <c r="T122" s="133">
        <v>0</v>
      </c>
      <c r="U122" s="140"/>
      <c r="V122" s="139" t="s">
        <v>27</v>
      </c>
      <c r="W122" s="138">
        <f>W115+W116+W121</f>
        <v>559</v>
      </c>
      <c r="X122" s="137">
        <f>SUM(X115:X117)</f>
        <v>1193833.53</v>
      </c>
    </row>
    <row r="123" spans="1:24" ht="15.75" thickBot="1">
      <c r="A123" s="136" t="s">
        <v>26</v>
      </c>
      <c r="B123" s="84">
        <v>11</v>
      </c>
      <c r="C123" s="70">
        <v>25356.17</v>
      </c>
      <c r="D123" s="84">
        <v>0</v>
      </c>
      <c r="E123" s="70">
        <v>0</v>
      </c>
      <c r="F123" s="84">
        <v>6</v>
      </c>
      <c r="G123" s="70">
        <v>7403.06</v>
      </c>
      <c r="H123" s="84">
        <v>0</v>
      </c>
      <c r="I123" s="70">
        <v>0</v>
      </c>
      <c r="J123" s="70">
        <v>0</v>
      </c>
      <c r="K123" s="70"/>
      <c r="L123" s="70">
        <v>1260</v>
      </c>
      <c r="M123" s="70">
        <v>0</v>
      </c>
      <c r="N123" s="46">
        <f>C123+E123+G123+I123+J123+L123+M123</f>
        <v>34019.229999999996</v>
      </c>
      <c r="O123" s="134">
        <v>0</v>
      </c>
      <c r="P123" s="83">
        <v>0</v>
      </c>
      <c r="Q123" s="83">
        <v>0</v>
      </c>
      <c r="R123" s="134"/>
      <c r="S123" s="83"/>
      <c r="T123" s="133">
        <v>0</v>
      </c>
      <c r="U123" s="25"/>
      <c r="V123" s="25"/>
      <c r="W123" s="25"/>
      <c r="X123" s="25"/>
    </row>
    <row r="124" spans="1:24" ht="15.75" thickBot="1">
      <c r="A124" s="135" t="s">
        <v>25</v>
      </c>
      <c r="B124" s="84">
        <v>25</v>
      </c>
      <c r="C124" s="70">
        <v>67223.83</v>
      </c>
      <c r="D124" s="84">
        <v>0</v>
      </c>
      <c r="E124" s="70">
        <v>0</v>
      </c>
      <c r="F124" s="84">
        <v>18</v>
      </c>
      <c r="G124" s="70">
        <v>18543.95</v>
      </c>
      <c r="H124" s="84">
        <v>0</v>
      </c>
      <c r="I124" s="70">
        <v>0</v>
      </c>
      <c r="J124" s="70">
        <v>0</v>
      </c>
      <c r="K124" s="70"/>
      <c r="L124" s="70">
        <v>1080</v>
      </c>
      <c r="M124" s="70">
        <v>0</v>
      </c>
      <c r="N124" s="46">
        <f>C124+E124+G124+I124+J124+L124+M124</f>
        <v>86847.78</v>
      </c>
      <c r="O124" s="134">
        <v>0</v>
      </c>
      <c r="P124" s="83">
        <v>0</v>
      </c>
      <c r="Q124" s="83">
        <v>0</v>
      </c>
      <c r="R124" s="134"/>
      <c r="S124" s="83"/>
      <c r="T124" s="133">
        <v>0</v>
      </c>
      <c r="U124" s="25"/>
      <c r="V124" s="132" t="s">
        <v>24</v>
      </c>
      <c r="W124" s="131"/>
      <c r="X124" s="130"/>
    </row>
    <row r="125" spans="1:24" ht="34.5" thickBot="1">
      <c r="A125" s="129" t="s">
        <v>23</v>
      </c>
      <c r="B125" s="126">
        <f>+B116+B110+B104+B98+B92+B86+B79+B73+B67+B60+B53</f>
        <v>1126</v>
      </c>
      <c r="C125" s="36">
        <f>+C116+C110+C104+C98+C92+C86+C79+C67+C60+C53</f>
        <v>3913395.3400000003</v>
      </c>
      <c r="D125" s="126">
        <f>+D116+D110+D104+D98+D92+D86+D79+D73+D67+D60+D53</f>
        <v>5</v>
      </c>
      <c r="E125" s="36">
        <f>+E116+E110+E104+E98+E92+E86+E79+E73+E67+E60+E53</f>
        <v>11567.2</v>
      </c>
      <c r="F125" s="128">
        <f>+F116+F110+F104+F98+F92+F86+F79+F73+F67+F60+F53</f>
        <v>752</v>
      </c>
      <c r="G125" s="127">
        <f>+G116+G110+G104+G98+G92+G86+G79+G73+G67+G60+G53</f>
        <v>555294.74</v>
      </c>
      <c r="H125" s="128">
        <f>+H116+H110+H104+H98+H92+H86+H79+H73+H67+H60+H53</f>
        <v>6</v>
      </c>
      <c r="I125" s="127">
        <f>+I116+I110+I104+I98+I92+I86+I79+I73+I67+I60+I53</f>
        <v>9972.2800000000007</v>
      </c>
      <c r="J125" s="127">
        <f>+J116+J110+J104+J98+J92+J86+J79+J73+J67+J60+J53</f>
        <v>0</v>
      </c>
      <c r="K125" s="126">
        <f>+K116+K110+K104+K98+K92+K86+K79+K73+K67+K60+K53</f>
        <v>0</v>
      </c>
      <c r="L125" s="37">
        <f>+L116+L110+L104+L98+L92+L86+L79+L73+L67+L60+L53</f>
        <v>3420</v>
      </c>
      <c r="M125" s="37">
        <f>+M116+M110+M104+M98+M92+M86+M79+M73+M67+M60+M53</f>
        <v>0</v>
      </c>
      <c r="N125" s="124">
        <f>+N116+N110+N104+N98+N92+N86+N79+N73+N67+N60+N53</f>
        <v>4493649.5599999996</v>
      </c>
      <c r="O125" s="113"/>
      <c r="P125" s="125">
        <f>+P116+P110+P104+P98+P92+P86+P79+P73+P67+P60+P53</f>
        <v>0</v>
      </c>
      <c r="Q125" s="36">
        <f>+Q116+Q110+Q104+Q98+Q92+Q86+Q79+Q73+Q67+Q60+Q53</f>
        <v>0</v>
      </c>
      <c r="R125" s="124">
        <f>+R116+R110+R104+R98+R92+R86+R79+R73+R67+R60+R53</f>
        <v>0</v>
      </c>
      <c r="S125" s="123">
        <f>+S116+S110+S104+S98+S92+S86+S79+S73+S67+S60+S53</f>
        <v>0</v>
      </c>
      <c r="T125" s="122">
        <f>+T116+T110+T104+T98+T92+T86+T79+T73+T67+T60+T53</f>
        <v>0</v>
      </c>
      <c r="U125" s="25"/>
      <c r="V125" s="121" t="s">
        <v>22</v>
      </c>
      <c r="W125" s="120"/>
      <c r="X125" s="119"/>
    </row>
    <row r="126" spans="1:24" ht="34.5" thickBot="1">
      <c r="A126" s="118" t="s">
        <v>21</v>
      </c>
      <c r="B126" s="117">
        <f>SUM(B125+B51)</f>
        <v>1316</v>
      </c>
      <c r="C126" s="116">
        <f>+C125+C51</f>
        <v>4256262.75</v>
      </c>
      <c r="D126" s="117">
        <f>D51+D125</f>
        <v>5</v>
      </c>
      <c r="E126" s="116">
        <f>E51+E125</f>
        <v>11567.2</v>
      </c>
      <c r="F126" s="117">
        <f>F51+F125</f>
        <v>755</v>
      </c>
      <c r="G126" s="116">
        <f>G51+G125</f>
        <v>556872.32999999996</v>
      </c>
      <c r="H126" s="115">
        <f>H51+H125</f>
        <v>174</v>
      </c>
      <c r="I126" s="114">
        <f>I51+I125</f>
        <v>236618.90999999997</v>
      </c>
      <c r="J126" s="114">
        <f>J51+J125</f>
        <v>0</v>
      </c>
      <c r="K126" s="115">
        <f>K51+K125</f>
        <v>0</v>
      </c>
      <c r="L126" s="114">
        <f>L51+L125</f>
        <v>3420</v>
      </c>
      <c r="M126" s="114">
        <f>M51+M125</f>
        <v>0</v>
      </c>
      <c r="N126" s="108">
        <f>N51+N125</f>
        <v>5064741.1899999995</v>
      </c>
      <c r="O126" s="113"/>
      <c r="P126" s="112">
        <f>P51+P125</f>
        <v>0</v>
      </c>
      <c r="Q126" s="111">
        <f>Q51+Q125</f>
        <v>0</v>
      </c>
      <c r="R126" s="110">
        <f>R51+R125</f>
        <v>0</v>
      </c>
      <c r="S126" s="109">
        <f>S51+S125</f>
        <v>0</v>
      </c>
      <c r="T126" s="108">
        <f>T51+T125</f>
        <v>0</v>
      </c>
      <c r="U126" s="25"/>
      <c r="V126" s="107"/>
      <c r="W126" s="106"/>
      <c r="X126" s="105"/>
    </row>
    <row r="127" spans="1:24" ht="48">
      <c r="A127" s="104" t="s">
        <v>20</v>
      </c>
      <c r="B127" s="101"/>
      <c r="C127" s="70">
        <v>189906.88</v>
      </c>
      <c r="D127" s="103"/>
      <c r="E127" s="102"/>
      <c r="F127" s="101"/>
      <c r="G127" s="100"/>
      <c r="H127" s="97"/>
      <c r="I127" s="99"/>
      <c r="J127" s="98"/>
      <c r="K127" s="97"/>
      <c r="L127" s="96"/>
      <c r="M127" s="95"/>
      <c r="N127" s="46">
        <f>C127+E127+G127+I127+J127+L127+M127</f>
        <v>189906.88</v>
      </c>
      <c r="O127" s="94"/>
      <c r="P127" s="93"/>
      <c r="Q127" s="92"/>
      <c r="R127" s="93"/>
      <c r="S127" s="92"/>
      <c r="T127" s="91">
        <f>SUM(P127:S127)</f>
        <v>0</v>
      </c>
      <c r="U127" s="2"/>
      <c r="V127" s="2"/>
      <c r="W127" s="2"/>
      <c r="X127" s="90"/>
    </row>
    <row r="128" spans="1:24" ht="48">
      <c r="A128" s="78" t="s">
        <v>19</v>
      </c>
      <c r="B128" s="73"/>
      <c r="C128" s="72"/>
      <c r="D128" s="73"/>
      <c r="E128" s="72"/>
      <c r="F128" s="73"/>
      <c r="G128" s="72"/>
      <c r="H128" s="61"/>
      <c r="I128" s="60"/>
      <c r="J128" s="62"/>
      <c r="K128" s="61"/>
      <c r="L128" s="60"/>
      <c r="M128" s="59"/>
      <c r="N128" s="46">
        <f>C128+E128+G128+I128+J128+L128+M128</f>
        <v>0</v>
      </c>
      <c r="O128" s="71"/>
      <c r="P128" s="58"/>
      <c r="Q128" s="57"/>
      <c r="R128" s="58"/>
      <c r="S128" s="57"/>
      <c r="T128" s="56">
        <f>SUM(P128:S128)</f>
        <v>0</v>
      </c>
      <c r="U128" s="25"/>
      <c r="V128" s="25"/>
      <c r="W128" s="25"/>
      <c r="X128" s="82"/>
    </row>
    <row r="129" spans="1:24" ht="24">
      <c r="A129" s="89" t="s">
        <v>18</v>
      </c>
      <c r="B129" s="88"/>
      <c r="C129" s="87"/>
      <c r="D129" s="88"/>
      <c r="E129" s="87"/>
      <c r="F129" s="88"/>
      <c r="G129" s="87"/>
      <c r="H129" s="88"/>
      <c r="I129" s="87"/>
      <c r="J129" s="87"/>
      <c r="K129" s="88"/>
      <c r="L129" s="87"/>
      <c r="M129" s="87"/>
      <c r="N129" s="46">
        <f>C129+E129+G129+I129+J129+L129+M129</f>
        <v>0</v>
      </c>
      <c r="O129" s="71"/>
      <c r="P129" s="58"/>
      <c r="Q129" s="57"/>
      <c r="R129" s="58"/>
      <c r="S129" s="57"/>
      <c r="T129" s="56"/>
      <c r="U129" s="25"/>
      <c r="V129" s="25"/>
      <c r="W129" s="25"/>
      <c r="X129" s="25"/>
    </row>
    <row r="130" spans="1:24">
      <c r="A130" s="78" t="s">
        <v>17</v>
      </c>
      <c r="B130" s="84"/>
      <c r="C130" s="70"/>
      <c r="D130" s="84"/>
      <c r="E130" s="70"/>
      <c r="F130" s="86">
        <v>89</v>
      </c>
      <c r="G130" s="85">
        <v>53021.43</v>
      </c>
      <c r="H130" s="86">
        <v>3</v>
      </c>
      <c r="I130" s="85">
        <v>5006.51</v>
      </c>
      <c r="J130" s="70"/>
      <c r="K130" s="84"/>
      <c r="L130" s="70"/>
      <c r="M130" s="70"/>
      <c r="N130" s="46">
        <f>C130+E130+G130+I130+J130+L130+M130</f>
        <v>58027.94</v>
      </c>
      <c r="O130" s="83">
        <v>6749.75</v>
      </c>
      <c r="P130" s="58"/>
      <c r="Q130" s="57"/>
      <c r="R130" s="58"/>
      <c r="S130" s="57"/>
      <c r="T130" s="56">
        <f>SUM(P130:S130)</f>
        <v>0</v>
      </c>
      <c r="U130" s="25"/>
      <c r="V130" s="25"/>
      <c r="W130" s="25"/>
      <c r="X130" s="82"/>
    </row>
    <row r="131" spans="1:24" ht="60">
      <c r="A131" s="78" t="s">
        <v>16</v>
      </c>
      <c r="B131" s="73"/>
      <c r="C131" s="81"/>
      <c r="D131" s="73"/>
      <c r="E131" s="72"/>
      <c r="F131" s="73"/>
      <c r="G131" s="80"/>
      <c r="H131" s="64"/>
      <c r="I131" s="63"/>
      <c r="J131" s="74"/>
      <c r="K131" s="73"/>
      <c r="L131" s="63"/>
      <c r="M131" s="72"/>
      <c r="N131" s="46">
        <f>C131+E131+G131+I131+J131+L131+M131</f>
        <v>0</v>
      </c>
      <c r="O131" s="71"/>
      <c r="P131" s="58"/>
      <c r="Q131" s="57"/>
      <c r="R131" s="58"/>
      <c r="S131" s="57"/>
      <c r="T131" s="56">
        <f>SUM(P131:S131)</f>
        <v>0</v>
      </c>
      <c r="U131" s="25"/>
      <c r="V131" s="25"/>
      <c r="W131" s="25"/>
      <c r="X131" s="79"/>
    </row>
    <row r="132" spans="1:24" ht="48.75" thickBot="1">
      <c r="A132" s="78" t="s">
        <v>15</v>
      </c>
      <c r="B132" s="73"/>
      <c r="C132" s="74"/>
      <c r="D132" s="77"/>
      <c r="E132" s="72"/>
      <c r="F132" s="77"/>
      <c r="G132" s="72"/>
      <c r="H132" s="73"/>
      <c r="I132" s="63"/>
      <c r="J132" s="74"/>
      <c r="K132" s="73"/>
      <c r="L132" s="63"/>
      <c r="M132" s="72"/>
      <c r="N132" s="46">
        <f>C132+E132+G132+I132+J132+L132+M132</f>
        <v>0</v>
      </c>
      <c r="O132" s="71"/>
      <c r="P132" s="58"/>
      <c r="Q132" s="57"/>
      <c r="R132" s="58"/>
      <c r="S132" s="57"/>
      <c r="T132" s="56">
        <f>SUM(P132:S132)</f>
        <v>0</v>
      </c>
      <c r="U132" s="25"/>
      <c r="V132" s="25"/>
      <c r="W132" s="25"/>
      <c r="X132" s="25"/>
    </row>
    <row r="133" spans="1:24" ht="60.75" thickBot="1">
      <c r="A133" s="76" t="s">
        <v>14</v>
      </c>
      <c r="B133" s="54"/>
      <c r="C133" s="75"/>
      <c r="D133" s="54"/>
      <c r="E133" s="53"/>
      <c r="F133" s="54"/>
      <c r="G133" s="53"/>
      <c r="H133" s="64"/>
      <c r="I133" s="63"/>
      <c r="J133" s="74"/>
      <c r="K133" s="73"/>
      <c r="L133" s="63"/>
      <c r="M133" s="72"/>
      <c r="N133" s="46">
        <f>C133+E133+G133+I133+J133+L133+M133</f>
        <v>0</v>
      </c>
      <c r="O133" s="71"/>
      <c r="P133" s="58"/>
      <c r="Q133" s="57"/>
      <c r="R133" s="58"/>
      <c r="S133" s="57"/>
      <c r="T133" s="56">
        <f>SUM(P133:S133)</f>
        <v>0</v>
      </c>
      <c r="U133" s="25"/>
      <c r="V133" s="25"/>
      <c r="W133" s="25"/>
      <c r="X133" s="25"/>
    </row>
    <row r="134" spans="1:24" ht="48">
      <c r="A134" s="66" t="s">
        <v>13</v>
      </c>
      <c r="B134" s="54"/>
      <c r="C134" s="70"/>
      <c r="D134" s="54"/>
      <c r="E134" s="53"/>
      <c r="F134" s="54"/>
      <c r="G134" s="53"/>
      <c r="H134" s="64"/>
      <c r="I134" s="63"/>
      <c r="J134" s="62"/>
      <c r="K134" s="61"/>
      <c r="L134" s="60"/>
      <c r="M134" s="59"/>
      <c r="N134" s="46">
        <f>C134+E134+G134+I134+J134+L134+M134</f>
        <v>0</v>
      </c>
      <c r="O134" s="69"/>
      <c r="P134" s="58"/>
      <c r="Q134" s="57"/>
      <c r="R134" s="58"/>
      <c r="S134" s="57"/>
      <c r="T134" s="56">
        <f>SUM(P134:S134)</f>
        <v>0</v>
      </c>
      <c r="U134" s="25"/>
      <c r="V134" s="25"/>
      <c r="W134" s="25"/>
      <c r="X134" s="25"/>
    </row>
    <row r="135" spans="1:24" ht="60">
      <c r="A135" s="66" t="s">
        <v>12</v>
      </c>
      <c r="B135" s="54"/>
      <c r="C135" s="67"/>
      <c r="D135" s="54"/>
      <c r="E135" s="53"/>
      <c r="F135" s="54"/>
      <c r="G135" s="53"/>
      <c r="H135" s="64"/>
      <c r="I135" s="63"/>
      <c r="J135" s="62"/>
      <c r="K135" s="61"/>
      <c r="L135" s="60"/>
      <c r="M135" s="59"/>
      <c r="N135" s="46">
        <f>C135+E135+G135+I135+J135+L135+M135</f>
        <v>0</v>
      </c>
      <c r="O135" s="68"/>
      <c r="P135" s="58"/>
      <c r="Q135" s="57"/>
      <c r="R135" s="58"/>
      <c r="S135" s="57"/>
      <c r="T135" s="56">
        <f>SUM(P135:S135)</f>
        <v>0</v>
      </c>
      <c r="U135" s="25"/>
      <c r="V135" s="25"/>
      <c r="W135" s="25"/>
      <c r="X135" s="25"/>
    </row>
    <row r="136" spans="1:24" ht="72">
      <c r="A136" s="66" t="s">
        <v>11</v>
      </c>
      <c r="B136" s="54"/>
      <c r="C136" s="53"/>
      <c r="D136" s="54"/>
      <c r="E136" s="53"/>
      <c r="F136" s="54"/>
      <c r="G136" s="53"/>
      <c r="H136" s="64"/>
      <c r="I136" s="63"/>
      <c r="J136" s="62"/>
      <c r="K136" s="61"/>
      <c r="L136" s="60"/>
      <c r="M136" s="59"/>
      <c r="N136" s="46">
        <f>C136+E136+G136+I136+J136+L136+M136</f>
        <v>0</v>
      </c>
      <c r="O136" s="25"/>
      <c r="P136" s="58"/>
      <c r="Q136" s="57"/>
      <c r="R136" s="58"/>
      <c r="S136" s="57"/>
      <c r="T136" s="56">
        <f>SUM(P136:S136)</f>
        <v>0</v>
      </c>
      <c r="U136" s="25"/>
      <c r="V136" s="25"/>
      <c r="W136" s="25"/>
      <c r="X136" s="25"/>
    </row>
    <row r="137" spans="1:24" ht="48">
      <c r="A137" s="66" t="s">
        <v>10</v>
      </c>
      <c r="B137" s="54"/>
      <c r="C137" s="53"/>
      <c r="D137" s="54"/>
      <c r="E137" s="53"/>
      <c r="F137" s="54"/>
      <c r="G137" s="53"/>
      <c r="H137" s="64"/>
      <c r="I137" s="63"/>
      <c r="J137" s="62"/>
      <c r="K137" s="61"/>
      <c r="L137" s="60"/>
      <c r="M137" s="59"/>
      <c r="N137" s="46">
        <f>C137+E137+G137+I137+J137+L137+M137</f>
        <v>0</v>
      </c>
      <c r="O137" s="25"/>
      <c r="P137" s="58"/>
      <c r="Q137" s="57"/>
      <c r="R137" s="58"/>
      <c r="S137" s="57"/>
      <c r="T137" s="56">
        <f>SUM(P137:S137)</f>
        <v>0</v>
      </c>
      <c r="U137" s="25"/>
      <c r="V137" s="25"/>
      <c r="W137" s="25"/>
      <c r="X137" s="25"/>
    </row>
    <row r="138" spans="1:24" ht="96">
      <c r="A138" s="66" t="s">
        <v>9</v>
      </c>
      <c r="B138" s="54"/>
      <c r="C138" s="67"/>
      <c r="D138" s="54"/>
      <c r="E138" s="53"/>
      <c r="F138" s="54"/>
      <c r="G138" s="53"/>
      <c r="H138" s="64"/>
      <c r="I138" s="63"/>
      <c r="J138" s="62"/>
      <c r="K138" s="61"/>
      <c r="L138" s="60"/>
      <c r="M138" s="59"/>
      <c r="N138" s="46">
        <f>C138+E138+G138+I138+J138+L138+M138</f>
        <v>0</v>
      </c>
      <c r="O138" s="25"/>
      <c r="P138" s="58"/>
      <c r="Q138" s="57"/>
      <c r="R138" s="58"/>
      <c r="S138" s="57"/>
      <c r="T138" s="56">
        <f>SUM(P138:S138)</f>
        <v>0</v>
      </c>
      <c r="U138" s="25"/>
      <c r="V138" s="25"/>
      <c r="W138" s="25"/>
      <c r="X138" s="25"/>
    </row>
    <row r="139" spans="1:24" ht="60.75" thickBot="1">
      <c r="A139" s="66" t="s">
        <v>8</v>
      </c>
      <c r="B139" s="54"/>
      <c r="C139" s="53"/>
      <c r="D139" s="54"/>
      <c r="E139" s="53"/>
      <c r="F139" s="54"/>
      <c r="G139" s="53"/>
      <c r="H139" s="64"/>
      <c r="I139" s="63"/>
      <c r="J139" s="62"/>
      <c r="K139" s="61"/>
      <c r="L139" s="60"/>
      <c r="M139" s="59"/>
      <c r="N139" s="46">
        <f>C139+E139+G139+I139+J139+L139+M139</f>
        <v>0</v>
      </c>
      <c r="O139" s="25"/>
      <c r="P139" s="58"/>
      <c r="Q139" s="57"/>
      <c r="R139" s="58"/>
      <c r="S139" s="57"/>
      <c r="T139" s="56">
        <f>SUM(P139:S139)</f>
        <v>0</v>
      </c>
      <c r="U139" s="25"/>
      <c r="V139" s="25"/>
      <c r="W139" s="25"/>
      <c r="X139" s="25"/>
    </row>
    <row r="140" spans="1:24" ht="84.75" thickBot="1">
      <c r="A140" s="66" t="s">
        <v>7</v>
      </c>
      <c r="B140" s="54"/>
      <c r="C140" s="65"/>
      <c r="D140" s="54"/>
      <c r="E140" s="53"/>
      <c r="F140" s="54"/>
      <c r="G140" s="53"/>
      <c r="H140" s="64"/>
      <c r="I140" s="63"/>
      <c r="J140" s="62"/>
      <c r="K140" s="61"/>
      <c r="L140" s="60"/>
      <c r="M140" s="59"/>
      <c r="N140" s="46">
        <f>C140+E140+G140+I140+J140+L140+M140</f>
        <v>0</v>
      </c>
      <c r="O140" s="25"/>
      <c r="P140" s="58"/>
      <c r="Q140" s="57"/>
      <c r="R140" s="58"/>
      <c r="S140" s="57"/>
      <c r="T140" s="56">
        <f>SUM(P140:S140)</f>
        <v>0</v>
      </c>
      <c r="U140" s="25"/>
      <c r="V140" s="25"/>
      <c r="W140" s="25"/>
      <c r="X140" s="25"/>
    </row>
    <row r="141" spans="1:24" ht="48.75" thickBot="1">
      <c r="A141" s="55" t="s">
        <v>6</v>
      </c>
      <c r="B141" s="54"/>
      <c r="C141" s="53"/>
      <c r="D141" s="54"/>
      <c r="E141" s="53"/>
      <c r="F141" s="54"/>
      <c r="G141" s="53"/>
      <c r="H141" s="52"/>
      <c r="I141" s="51"/>
      <c r="J141" s="50"/>
      <c r="K141" s="49"/>
      <c r="L141" s="48"/>
      <c r="M141" s="47"/>
      <c r="N141" s="46">
        <f>C141+E141+G141+I141+J141+L141+M141</f>
        <v>0</v>
      </c>
      <c r="O141" s="25"/>
      <c r="P141" s="45"/>
      <c r="Q141" s="44"/>
      <c r="R141" s="45"/>
      <c r="S141" s="44"/>
      <c r="T141" s="43">
        <f>SUM(P141:S141)</f>
        <v>0</v>
      </c>
      <c r="U141" s="25"/>
      <c r="V141" s="25"/>
      <c r="W141" s="25"/>
      <c r="X141" s="25"/>
    </row>
    <row r="142" spans="1:24" ht="24.75" thickBot="1">
      <c r="A142" s="42" t="s">
        <v>5</v>
      </c>
      <c r="B142" s="41">
        <f>SUM(B127:B141)</f>
        <v>0</v>
      </c>
      <c r="C142" s="36">
        <f>SUM(C127:C141)</f>
        <v>189906.88</v>
      </c>
      <c r="D142" s="40">
        <f>D128+D130+D131</f>
        <v>0</v>
      </c>
      <c r="E142" s="36">
        <f>SUM(E127:E141)</f>
        <v>0</v>
      </c>
      <c r="F142" s="40">
        <f>F128+F130+F131</f>
        <v>89</v>
      </c>
      <c r="G142" s="36">
        <f>SUM(G127:G141)</f>
        <v>53021.43</v>
      </c>
      <c r="H142" s="38">
        <f>H128+H130+H131</f>
        <v>3</v>
      </c>
      <c r="I142" s="36">
        <f>SUM(I127:I141)</f>
        <v>5006.51</v>
      </c>
      <c r="J142" s="39">
        <f>SUM(J127:J141)</f>
        <v>0</v>
      </c>
      <c r="K142" s="38">
        <f>K128+K130+K131</f>
        <v>0</v>
      </c>
      <c r="L142" s="37">
        <f>SUM(L127:L141)</f>
        <v>0</v>
      </c>
      <c r="M142" s="37">
        <f>SUM(M127:M141)</f>
        <v>0</v>
      </c>
      <c r="N142" s="36">
        <f>SUM(N127:N141)</f>
        <v>247934.82</v>
      </c>
      <c r="O142" s="25"/>
      <c r="P142" s="37">
        <f>SUM(P127:P141)</f>
        <v>0</v>
      </c>
      <c r="Q142" s="36">
        <f>SUM(Q127:Q141)</f>
        <v>0</v>
      </c>
      <c r="R142" s="37">
        <f>SUM(R127:R141)</f>
        <v>0</v>
      </c>
      <c r="S142" s="36">
        <f>SUM(S127:S141)</f>
        <v>0</v>
      </c>
      <c r="T142" s="36">
        <f>SUM(T127:T141)</f>
        <v>0</v>
      </c>
      <c r="U142" s="25"/>
      <c r="V142" s="25"/>
      <c r="W142" s="25"/>
      <c r="X142" s="25"/>
    </row>
    <row r="143" spans="1:24" ht="30.75" thickBot="1">
      <c r="A143" s="35" t="s">
        <v>4</v>
      </c>
      <c r="B143" s="34">
        <f>SUM(B142+B126)</f>
        <v>1316</v>
      </c>
      <c r="C143" s="29">
        <f>C126+C142</f>
        <v>4446169.63</v>
      </c>
      <c r="D143" s="29"/>
      <c r="E143" s="29">
        <f>E126+E142</f>
        <v>11567.2</v>
      </c>
      <c r="F143" s="34">
        <f>F126+F142</f>
        <v>844</v>
      </c>
      <c r="G143" s="29">
        <f>G126+G142</f>
        <v>609893.76</v>
      </c>
      <c r="H143" s="33">
        <f>H126+H142</f>
        <v>177</v>
      </c>
      <c r="I143" s="30">
        <f>I126+I142</f>
        <v>241625.41999999998</v>
      </c>
      <c r="J143" s="32">
        <f>J126+J142</f>
        <v>0</v>
      </c>
      <c r="K143" s="31">
        <f>K126+K142</f>
        <v>0</v>
      </c>
      <c r="L143" s="30">
        <f>L126+L142</f>
        <v>3420</v>
      </c>
      <c r="M143" s="30">
        <f>M126+M142</f>
        <v>0</v>
      </c>
      <c r="N143" s="29">
        <f>N126+N142</f>
        <v>5312676.01</v>
      </c>
      <c r="O143" s="25"/>
      <c r="P143" s="28">
        <f>P126+P142</f>
        <v>0</v>
      </c>
      <c r="Q143" s="26">
        <f>Q126+Q142</f>
        <v>0</v>
      </c>
      <c r="R143" s="27">
        <f>R126+R142</f>
        <v>0</v>
      </c>
      <c r="S143" s="26">
        <f>S126+S142</f>
        <v>0</v>
      </c>
      <c r="T143" s="26">
        <f>T126+T142</f>
        <v>0</v>
      </c>
      <c r="U143" s="25"/>
      <c r="V143" s="25"/>
      <c r="W143" s="25"/>
      <c r="X143" s="25"/>
    </row>
    <row r="144" spans="1:24" ht="15.75" thickBot="1">
      <c r="A144" s="23"/>
      <c r="B144" s="23"/>
      <c r="C144" s="23"/>
      <c r="D144" s="23"/>
      <c r="E144" s="23"/>
      <c r="F144" s="23"/>
      <c r="G144" s="23"/>
      <c r="H144" s="23"/>
      <c r="I144" s="23"/>
      <c r="J144" s="24"/>
      <c r="K144" s="23"/>
      <c r="L144" s="23"/>
      <c r="M144" s="23"/>
      <c r="N144" s="23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thickBot="1">
      <c r="A145" s="22" t="s">
        <v>3</v>
      </c>
      <c r="B145" s="21" t="s">
        <v>2</v>
      </c>
      <c r="C145" s="20"/>
      <c r="D145" s="21" t="s">
        <v>1</v>
      </c>
      <c r="E145" s="20"/>
      <c r="F145" s="21"/>
      <c r="G145" s="20"/>
      <c r="H145" s="18"/>
      <c r="I145" s="17"/>
      <c r="J145" s="19"/>
      <c r="K145" s="18"/>
      <c r="L145" s="17"/>
      <c r="M145" s="16"/>
      <c r="N145" s="15" t="s">
        <v>0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thickBot="1">
      <c r="A146" s="14"/>
      <c r="B146" s="13">
        <v>1299</v>
      </c>
      <c r="C146" s="12">
        <v>13247.43</v>
      </c>
      <c r="D146" s="11">
        <v>1289</v>
      </c>
      <c r="E146" s="10">
        <v>7621.84</v>
      </c>
      <c r="F146" s="9"/>
      <c r="G146" s="8"/>
      <c r="H146" s="6"/>
      <c r="I146" s="5"/>
      <c r="J146" s="7"/>
      <c r="K146" s="6"/>
      <c r="L146" s="5"/>
      <c r="M146" s="4"/>
      <c r="N146" s="3">
        <f>C146+E146+G146+I146+J146+L146+M146</f>
        <v>20869.27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>
      <c r="O149" s="1"/>
      <c r="P149" s="1"/>
      <c r="Q149" s="1"/>
      <c r="R149" s="1"/>
      <c r="S149" s="1"/>
      <c r="T149" s="1"/>
      <c r="U149" s="1"/>
      <c r="V149" s="1"/>
      <c r="W149" s="1"/>
      <c r="X149" s="1"/>
    </row>
  </sheetData>
  <mergeCells count="33">
    <mergeCell ref="V124:X124"/>
    <mergeCell ref="W11:W13"/>
    <mergeCell ref="P11:P13"/>
    <mergeCell ref="R11:R13"/>
    <mergeCell ref="T11:T13"/>
    <mergeCell ref="V11:V13"/>
    <mergeCell ref="X11:X13"/>
    <mergeCell ref="P14:T14"/>
    <mergeCell ref="P52:T52"/>
    <mergeCell ref="V52:X52"/>
    <mergeCell ref="A145:A146"/>
    <mergeCell ref="B145:C145"/>
    <mergeCell ref="D145:E145"/>
    <mergeCell ref="F145:G145"/>
    <mergeCell ref="H11:H13"/>
    <mergeCell ref="F11:F13"/>
    <mergeCell ref="G11:G13"/>
    <mergeCell ref="I11:I13"/>
    <mergeCell ref="J11:J13"/>
    <mergeCell ref="L11:L13"/>
    <mergeCell ref="M11:M13"/>
    <mergeCell ref="K11:K13"/>
    <mergeCell ref="N11:N13"/>
    <mergeCell ref="A2:J2"/>
    <mergeCell ref="A3:J3"/>
    <mergeCell ref="A9:A13"/>
    <mergeCell ref="P9:T9"/>
    <mergeCell ref="P10:T10"/>
    <mergeCell ref="V10:X10"/>
    <mergeCell ref="B11:B13"/>
    <mergeCell ref="C11:C13"/>
    <mergeCell ref="D11:D13"/>
    <mergeCell ref="E11:E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>HNHU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</dc:creator>
  <cp:lastModifiedBy>Comunicaciones</cp:lastModifiedBy>
  <dcterms:created xsi:type="dcterms:W3CDTF">2014-06-16T20:03:12Z</dcterms:created>
  <dcterms:modified xsi:type="dcterms:W3CDTF">2014-06-16T20:05:37Z</dcterms:modified>
</cp:coreProperties>
</file>